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18. évi dokumentumok\Lévay Gimnázium\Kiegészítő terv\DOKUMENTÁLÁS\KÖLTSÉGVETÉSEK\GÁZKAZÁNHÁZ KIVÁLTÁS\SZERKESZTHETŐ\MIHŐT TERHELŐ\"/>
    </mc:Choice>
  </mc:AlternateContent>
  <bookViews>
    <workbookView xWindow="0" yWindow="60" windowWidth="12240" windowHeight="11325" tabRatio="951" activeTab="2"/>
  </bookViews>
  <sheets>
    <sheet name="Főösszesítő" sheetId="10" r:id="rId1"/>
    <sheet name="Összesen" sheetId="9" r:id="rId2"/>
    <sheet name="MIHŐ KFT kezelésében lévő prime" sheetId="6"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6" l="1"/>
  <c r="H37" i="6"/>
  <c r="G49" i="6" l="1"/>
  <c r="H49" i="6"/>
  <c r="G48" i="6"/>
  <c r="H48" i="6"/>
  <c r="H47" i="6"/>
  <c r="G47" i="6"/>
  <c r="H46" i="6"/>
  <c r="G46" i="6"/>
  <c r="H45" i="6"/>
  <c r="G45" i="6"/>
  <c r="H44" i="6"/>
  <c r="G44" i="6"/>
  <c r="H43" i="6"/>
  <c r="G43" i="6"/>
  <c r="G34" i="6" l="1"/>
  <c r="H34" i="6"/>
  <c r="H26" i="6"/>
  <c r="G26" i="6"/>
  <c r="G52" i="6" l="1"/>
  <c r="H52" i="6"/>
  <c r="G51" i="6"/>
  <c r="H51" i="6"/>
  <c r="G50" i="6"/>
  <c r="H50" i="6"/>
  <c r="G42" i="6"/>
  <c r="H42" i="6"/>
  <c r="G41" i="6"/>
  <c r="H41" i="6"/>
  <c r="G40" i="6"/>
  <c r="H40" i="6"/>
  <c r="G39" i="6"/>
  <c r="H39" i="6"/>
  <c r="G38" i="6"/>
  <c r="H38" i="6"/>
  <c r="G36" i="6"/>
  <c r="H36" i="6"/>
  <c r="G35" i="6"/>
  <c r="H35" i="6"/>
  <c r="G33" i="6"/>
  <c r="H33" i="6"/>
  <c r="G32" i="6"/>
  <c r="H32" i="6"/>
  <c r="G31" i="6"/>
  <c r="H31" i="6"/>
  <c r="G30" i="6"/>
  <c r="H30" i="6"/>
  <c r="G29" i="6"/>
  <c r="H29" i="6"/>
  <c r="G28" i="6"/>
  <c r="H28" i="6"/>
  <c r="G27" i="6"/>
  <c r="H27" i="6"/>
  <c r="G25" i="6"/>
  <c r="H25" i="6"/>
  <c r="G24" i="6"/>
  <c r="H24" i="6"/>
  <c r="G23" i="6"/>
  <c r="H23" i="6"/>
  <c r="G22" i="6"/>
  <c r="H22" i="6"/>
  <c r="G21" i="6"/>
  <c r="H21" i="6"/>
  <c r="G20" i="6"/>
  <c r="H20" i="6"/>
  <c r="G19" i="6"/>
  <c r="H19" i="6"/>
  <c r="G18" i="6"/>
  <c r="H18" i="6"/>
  <c r="G17" i="6"/>
  <c r="H17" i="6"/>
  <c r="G16" i="6"/>
  <c r="H16" i="6"/>
  <c r="G15" i="6"/>
  <c r="H15" i="6"/>
  <c r="G14" i="6"/>
  <c r="H14" i="6"/>
  <c r="G13" i="6"/>
  <c r="H13" i="6"/>
  <c r="G12" i="6"/>
  <c r="H12" i="6"/>
  <c r="G11" i="6"/>
  <c r="H11" i="6"/>
  <c r="G10" i="6"/>
  <c r="H10" i="6"/>
  <c r="G9" i="6"/>
  <c r="H9" i="6"/>
  <c r="G8" i="6"/>
  <c r="H8" i="6"/>
  <c r="G7" i="6"/>
  <c r="H7" i="6"/>
  <c r="G6" i="6"/>
  <c r="H6" i="6"/>
  <c r="G5" i="6"/>
  <c r="H5" i="6"/>
  <c r="G4" i="6"/>
  <c r="H4" i="6"/>
  <c r="G3" i="6"/>
  <c r="H3" i="6"/>
  <c r="H54" i="6" l="1"/>
  <c r="C2" i="9" s="1"/>
  <c r="H11" i="10" s="1"/>
  <c r="G54" i="6"/>
  <c r="B2" i="9" s="1"/>
  <c r="F11" i="10" s="1"/>
  <c r="F12" i="10" l="1"/>
  <c r="C3" i="9"/>
  <c r="H13" i="10"/>
  <c r="B3" i="9"/>
  <c r="B4" i="9" l="1"/>
  <c r="F14" i="10"/>
  <c r="F15" i="10" s="1"/>
  <c r="F16" i="10" s="1"/>
</calcChain>
</file>

<file path=xl/sharedStrings.xml><?xml version="1.0" encoding="utf-8"?>
<sst xmlns="http://schemas.openxmlformats.org/spreadsheetml/2006/main" count="129" uniqueCount="81">
  <si>
    <t>No.</t>
  </si>
  <si>
    <t>Egys.</t>
  </si>
  <si>
    <t>Szöveg</t>
  </si>
  <si>
    <t>Óradij</t>
  </si>
  <si>
    <t>Anyagár</t>
  </si>
  <si>
    <t>xÓradij</t>
  </si>
  <si>
    <t>xAnyagár</t>
  </si>
  <si>
    <t>db</t>
  </si>
  <si>
    <t>Összesen:</t>
  </si>
  <si>
    <t>m</t>
  </si>
  <si>
    <t>Kétoldalon menetes vagy roppantógyűrűs szerelvény elhelyezése, külső vagy belső menettel, illetve hollandival csatlakoztatva DN 15 gömbcsap, víz- és gázfőcsap MOFÉM AHA Univerzális gömbcsap 1/2" bb. menettel, névleges méret 15 mm, sárgaréz, natúr, 16 bar, Kód: 113-0007-00</t>
  </si>
  <si>
    <t>Fűtési és vízvezeték szakaszos és hálózati nyomáspróbája vízzel, 200 mm külső {átmérő}-ig</t>
  </si>
  <si>
    <t>klt</t>
  </si>
  <si>
    <t>Manométer elhelyezése, lemezházas Manométer lemezházas, M 20 x 1,5 menettel 1,6 % pontossággal PM 1012 típus, átmérő 100 mm Méréshatár: 0-4.0;0-6.0;0-10;0-16;0-25 bar</t>
  </si>
  <si>
    <t>MIHŐ KFT kezelésében lévő primer rendszer</t>
  </si>
  <si>
    <t>Fűtési vezeték, Fekete acélcső szerelése, hegesztett kötésekkel, tartószerkezettel, szakaszos nyomáspróbával, szabadon, horonyba vagy padlócsatornába, irányváltozás csőhajlítással, DN 15 Fekete acélcső, A 37X 1/2" simavégű</t>
  </si>
  <si>
    <t>DN 20 Fekete acélcső A 37X 3/4" simavégű</t>
  </si>
  <si>
    <t>DN 25 Fekete acélcső A 37X 1" simavégű</t>
  </si>
  <si>
    <t>Fekete acélcső, A 37X 6/4" simavégű</t>
  </si>
  <si>
    <t>DN 65 Fekete acélcső, A 37X 2 1/2" simavégű</t>
  </si>
  <si>
    <t>Acélfelületek mázolásának előkészítő és részmunkái; kézi rozsdamentesítés, cső és regisztercső felületén, (80 NÁ-ig), függesztő és tartószerkezeten, állványzaton, könnyű rozsdásodás esetén Supralux lakkbenzin higító, EAN: 5992454205023</t>
  </si>
  <si>
    <t>m2</t>
  </si>
  <si>
    <t>fűtőtesten, 80 NÁ feletti csövön, könnyű rozsdásodás esetén Supralux lakkbenzin higító, EAN: 5992454205023</t>
  </si>
  <si>
    <t>Korróziógátló alapozás cső és regisztercső felületén (NÁ 80-ig), függesztőn és tartóvason, sormosdó állványzaton, műgyanta kötőanyagú, oldószertartalmú festékkel Supralux Koralkyd korroziógátló alapozó, vörös, EAN: 5992451106033</t>
  </si>
  <si>
    <t>fűtőtesten, NÁ 80 feletti csövön, műgyanta kötőanyagú, oldószertartalmú festékkel Supralux Koralkyd korroziógátló alapozó, vörös, EAN: 5992451106033</t>
  </si>
  <si>
    <t>Épületgépészeti csőtartó rendszerelemek helyszíni szerelése, csőbilincs 12"-ig vagy NA 300-ig, betét nélkül, 3/8"-3" vagy 9,5-101 mm között HILTI Komfort csőbilincs MPN-S 1/2" A, Csz.: 229813</t>
  </si>
  <si>
    <t>HILTI Komfort csőbilincs MPN-S 3/4" A, Csz.: 229815</t>
  </si>
  <si>
    <t>HILTI Komfort csőbilincs MPN-S 1" A, Csz.: 229817</t>
  </si>
  <si>
    <t>HILTI Komfort csőbilincs MPN-S 1 1/2" A, Csz.: 229823</t>
  </si>
  <si>
    <t>HILTI Komfort csőbilincs MPN-S 2 1/2" B, Csz.: 229833</t>
  </si>
  <si>
    <t>Fűtési, HMV, HHV vezetékek szigetelése (ívek, idomok, szerelvények szigetelése és burkolás nélkül), kőzetgyapot csőhéjjal kasírozott kivitelben, horganyzott acélhuzal felerősítéssel az illesztések öntapadó alufólia csíkkal történő lezárásával, NÁ 108 mm csőátmérőig ROCKWOOL Pipo ALS fűrészelt kőzetgyapot csőhéj alufólia kasírozással, belső átmérő: 22 mm, falvastagság: 30 mm</t>
  </si>
  <si>
    <t>ROCKWOOL Pipo ALS fűrészelt kőzetgyapot csőhéj alufólia kasírozással, belső átmérő: 28 mm, falvastagság: 30 mm</t>
  </si>
  <si>
    <t>ROCKWOOL Pipo ALS fűrészelt kőzetgyapot csőhéj alufólia kasírozással, belső átmérő: 35 mm, falvastagság: 30 mm</t>
  </si>
  <si>
    <t>ROCKWOOL Pipo ALS fűrészelt kőzetgyapot csőhéj alufólia kasírozással, belső átmérő: 49 mm, falvastagság: 30 mm</t>
  </si>
  <si>
    <t>ROCKWOOL Pipo ALS fűrészelt kőzetgyapot csőhéj alufólia kasírozással, belső átmérő: 76 mm, falvastagság: 50 mm</t>
  </si>
  <si>
    <t>Kétoldalon karimás szerelvény elhelyezése ellenkarimákkal, DN 15 PN 10 - PN 40, gömbcsap MVV-ISG WKC1A gömbcsap szénacélból, karimás, vízre, PN 40 DN 15</t>
  </si>
  <si>
    <t>DN 20 PN 10 - PN 40, gömbcsap MVV-ISG WKC1A gömbcsap szénacélból, karimás, vízre, PN 40 DN 20</t>
  </si>
  <si>
    <t>DN 65 PN 10 - PN 16, gömbcsap MVV-ISG WKC1A gömbcsap szénacélból, karimás, vízre, PN 16 - PN 25 DN 65</t>
  </si>
  <si>
    <t>DN 100 PN 10 - PN 16 gömbcsap MVV-ISG WKC1A gömbcsap szénacélból, karimás, vízre, PN 16 - PN 25 DN 100</t>
  </si>
  <si>
    <t>TELEKONT gyártmányú DDC szabályozó (pontos típust a MIHŐ KFT adja meg) típusú</t>
  </si>
  <si>
    <t>Védőburkolat elhelyezése acélcsőre műanyag lefolyócsőből, DN 50 PE műanyagcső MIHŐ jeladó kábel beépítésére DN50</t>
  </si>
  <si>
    <t>Hőmérő elhelyezése, könyök hőmérő, nagy Védőszerelvényes ipari hőmérő, MSZ 11210/2-72 nagy könyök hőmérő 0 C-tól 160 C 100 mm benyúlással</t>
  </si>
  <si>
    <t>Légedény elhelyezése és bekötése, tartószerkezet beépítésével, 159x4,5 mm - 350 mm 219x6,3 mm - 400 mm Légedény, domborított fenéklemezekkel, NÁ20 csonkokkal NÁ150 (159x4,5) csőből. L=300 mm</t>
  </si>
  <si>
    <t>Primer fűtési hálózat átmosása, kétszeres feltöltéssel, ürítéssel</t>
  </si>
  <si>
    <t>Fűtési rendszer beszabályozása</t>
  </si>
  <si>
    <t>Munkanem</t>
  </si>
  <si>
    <t>Munkadíj</t>
  </si>
  <si>
    <t>Anyagköltség</t>
  </si>
  <si>
    <t>Összesen</t>
  </si>
  <si>
    <t>Mind összesen</t>
  </si>
  <si>
    <t>Menny</t>
  </si>
  <si>
    <t>Mindösszesen:</t>
  </si>
  <si>
    <t>27% ÁFA:</t>
  </si>
  <si>
    <t>ÁFA vetítési alap:</t>
  </si>
  <si>
    <t>Díj Összesen:</t>
  </si>
  <si>
    <t>Anyag Összesen:</t>
  </si>
  <si>
    <t>Díj:</t>
  </si>
  <si>
    <t>Anyag:</t>
  </si>
  <si>
    <t>KÖLTSÉGVETÉSI FŐÖSSZESÍTŐ</t>
  </si>
  <si>
    <t xml:space="preserve">épületgépész munkák költségvetése </t>
  </si>
  <si>
    <t>Miskolc, 2018. április 04.</t>
  </si>
  <si>
    <t>OVENTROP töltő-ürítő golyoscsap, teljes átömléssel, PN16, DN25, kb., (-20 ... +120)°C, karos fogantyúval, keménykrómozott golyóval, kettős "O"-gyűrűs tömítéssel, tömlővéges csatlakozóval, menetes véglezáró kupakkal, sárgarézből, nikkelezett kivitelben, 1036158</t>
  </si>
  <si>
    <t>HÁROMJÁRATÚ feszmérőcsap rézből 1/2"</t>
  </si>
  <si>
    <t>DN 100 Fekete acélcső, A 37X 5" simavégű</t>
  </si>
  <si>
    <t>4"-7" vagy 101,6-203 mm között HILTI Komfort csőbilincs MPN-S 125 B, Csz.: 229851</t>
  </si>
  <si>
    <t>ROCKWOOL Pipo ALS fűrészelt kőzetgyapot csőhéj alufólia kasírozással, belső átmérő: 133 mm, falvastagság: 50 mm</t>
  </si>
  <si>
    <t>MOFÉM AHA Univerzális gömbcsap 1" bb. menettel, névleges méret 25 mm, sárgaréz, natúr, 16 bar, Kód: 113-0034-00</t>
  </si>
  <si>
    <t>Kétoldalon karimás szerelvény elhelyezése ellenkarimákkal,
DN 65 PN 10 - PN 16, szennyfogószűrő,  iszap- és levegőleválasztó MVV-ISG szennyfogószűrő, öntöttvas, karimás, PN 16 DN 65</t>
  </si>
  <si>
    <t>DN 65 PN 10 - PN 16, szennyfogószűrő,  iszap- és levegőleválasztó szennyfogószűrő, öntöttvas, karimás, PN 16 DN 65 (MIHŐ Kft típus)</t>
  </si>
  <si>
    <t>DN 40 PN 10 - PN 40, szelepek, csappantyúk (szabályzó, fojtó-elzáró, beavatkozó) DANFOSS gyártmányú mennyiséghatároló, Típus: DANFOSS AFPQ/VFQ2 DN40, karimás csatlakozású kivitel, kvs: 40,0 m3/ó</t>
  </si>
  <si>
    <t>Impulzusadó térfogatáram-mérő (hőmennyiségmérő) elhelyezése, hőérzékelők beépítésével, hitelesítéssel, karimás kötéssel, DN 40 KALMSTRUP MULTICAL 602 típusú, visszatérő vezetékbe építhető, ultrahangos kialakítású hőmennyiségmérő, a hozzá tartozó ULTRAFLOW 54 típusú ultrahangos átfolyás mérővel, MULTICAL elektronikus számlálóművel, vezeték nélküli leolvasást biztosító M-bus modullal. PN16 DN40</t>
  </si>
  <si>
    <t>DN 25 biztonsági szerelvény PAN rugóterhelésű biztonsági szelep, menetes, 1-12bar állítható, 1" PAN_RB0250010M</t>
  </si>
  <si>
    <t>Horganyzott szögvas tartószerkezet, padlóhoz rögzítve, 115 kg</t>
  </si>
  <si>
    <t>L40x40x4 acél tartókeret, HILTI csavarokkal a padlóra rögzítve, készre szerelés után betonnal kiöntve, hőcserélő alátámasztására szögvas hossza: 6 fm/db</t>
  </si>
  <si>
    <t>DANFOSS VB 2 PN25 40/25 egyutú ülékes karimás szelep, kvs=25</t>
  </si>
  <si>
    <t>DANFOSS AMV 30 szelepmozgató motor, 230V, 450N</t>
  </si>
  <si>
    <t>Lévay József Gimnázium. Gázkazánház kiváltás</t>
  </si>
  <si>
    <t>3530 Miskolc, Kálvin János utca 2. (Hrsz: 8527)</t>
  </si>
  <si>
    <t>MVV-ISG gömbcsap, PN 16 DN  65</t>
  </si>
  <si>
    <t>Gimnázium épület hőközponti  eszközeinek DDC szabályozóba történő beköte (2 db hőérzékelő szállítása és bekötése, külső hőfok érzékelő szállítása és bekötése, motoros szabályozó szelep bekötése, hőmennyiségmérő bekötése, az új épület automatika tervének kiegészítésével/módosításával</t>
  </si>
  <si>
    <t>Gimnázium épület fűtési hőcserélő (Adatok a Műszaki leíráshoz mellékelve,  a hőcserélő szerelhető kivitelű legyen, AISI 316 anyagminőséggel, karimás csatlakozással,  a fűtőfelületek méretezésénél 20 % lerakódási többletet kérünk figyelembe venni, primer hálózat NNY 16 nyomásfokozatú, hőfoklépcsője 136/76°C (tk=-15°C esetén), a fűtési hőcserélő szekunder oldali legnagyobb ellenállása 0,20 bar, primer oldali ellenállása legfeljebb 0,15 bar lehet, szekunder hálózat NNY6 nyomásfokozatú.  A primer és szekunder  oldali közeg forró, illetve melegvíz.)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</si>
</sst>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Ft&quot;"/>
  </numFmts>
  <fonts count="8"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2"/>
      <color theme="1"/>
      <name val="Calibri"/>
      <family val="2"/>
      <charset val="238"/>
      <scheme val="minor"/>
    </font>
    <font>
      <b/>
      <sz val="12"/>
      <color indexed="8"/>
      <name val="Calibri"/>
      <family val="2"/>
      <charset val="238"/>
    </font>
    <font>
      <sz val="14"/>
      <color theme="1"/>
      <name val="Calibri"/>
      <family val="2"/>
      <charset val="238"/>
      <scheme val="minor"/>
    </font>
    <font>
      <b/>
      <sz val="18"/>
      <color theme="1"/>
      <name val="Calibri"/>
      <family val="2"/>
      <charset val="238"/>
      <scheme val="minor"/>
    </font>
    <font>
      <b/>
      <sz val="20"/>
      <color theme="1"/>
      <name val="Calibri"/>
      <family val="2"/>
      <charset val="238"/>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s>
  <cellStyleXfs count="1">
    <xf numFmtId="0" fontId="0" fillId="0" borderId="0"/>
  </cellStyleXfs>
  <cellXfs count="54">
    <xf numFmtId="0" fontId="0" fillId="0" borderId="0" xfId="0"/>
    <xf numFmtId="0" fontId="1" fillId="0" borderId="0" xfId="0" applyFont="1"/>
    <xf numFmtId="0" fontId="0" fillId="0" borderId="0" xfId="0" applyAlignment="1">
      <alignment wrapText="1"/>
    </xf>
    <xf numFmtId="0" fontId="0" fillId="0" borderId="0" xfId="0" applyAlignment="1"/>
    <xf numFmtId="3" fontId="0" fillId="0" borderId="0" xfId="0" applyNumberFormat="1" applyAlignment="1"/>
    <xf numFmtId="3" fontId="0" fillId="0" borderId="0" xfId="0" applyNumberFormat="1" applyAlignment="1">
      <alignment wrapText="1"/>
    </xf>
    <xf numFmtId="164" fontId="0" fillId="0" borderId="0" xfId="0" applyNumberFormat="1"/>
    <xf numFmtId="0" fontId="1" fillId="0" borderId="1" xfId="0" applyFont="1" applyBorder="1" applyAlignment="1">
      <alignment horizontal="center"/>
    </xf>
    <xf numFmtId="0" fontId="1" fillId="0" borderId="2" xfId="0" applyFont="1" applyBorder="1"/>
    <xf numFmtId="164" fontId="1" fillId="0" borderId="2" xfId="0" applyNumberFormat="1" applyFont="1" applyBorder="1"/>
    <xf numFmtId="3" fontId="3" fillId="0" borderId="0" xfId="0" applyNumberFormat="1" applyFont="1" applyBorder="1"/>
    <xf numFmtId="0" fontId="3" fillId="0" borderId="0" xfId="0" applyFont="1" applyBorder="1"/>
    <xf numFmtId="0" fontId="4" fillId="0" borderId="0" xfId="0" applyFont="1" applyBorder="1"/>
    <xf numFmtId="3" fontId="3" fillId="0" borderId="3" xfId="0" applyNumberFormat="1" applyFont="1" applyBorder="1"/>
    <xf numFmtId="0" fontId="3" fillId="0" borderId="3" xfId="0" applyFont="1" applyBorder="1"/>
    <xf numFmtId="3" fontId="3" fillId="0" borderId="4" xfId="0" applyNumberFormat="1" applyFont="1" applyBorder="1"/>
    <xf numFmtId="0" fontId="3" fillId="0" borderId="4" xfId="0" applyFont="1" applyBorder="1"/>
    <xf numFmtId="164" fontId="2" fillId="0" borderId="1" xfId="0" applyNumberFormat="1" applyFont="1" applyBorder="1"/>
    <xf numFmtId="164" fontId="3" fillId="0" borderId="0" xfId="0" applyNumberFormat="1" applyFont="1"/>
    <xf numFmtId="3" fontId="3" fillId="0" borderId="0" xfId="0" applyNumberFormat="1" applyFont="1"/>
    <xf numFmtId="0" fontId="3" fillId="0" borderId="0" xfId="0" applyFont="1"/>
    <xf numFmtId="0" fontId="3" fillId="0" borderId="0" xfId="0" applyFont="1" applyFill="1" applyBorder="1"/>
    <xf numFmtId="164" fontId="3" fillId="0" borderId="4" xfId="0" applyNumberFormat="1" applyFont="1" applyBorder="1"/>
    <xf numFmtId="164" fontId="2" fillId="0" borderId="4" xfId="0" applyNumberFormat="1" applyFont="1" applyBorder="1"/>
    <xf numFmtId="164" fontId="3" fillId="0" borderId="1" xfId="0" applyNumberFormat="1" applyFont="1" applyBorder="1"/>
    <xf numFmtId="3" fontId="2" fillId="0" borderId="0" xfId="0" applyNumberFormat="1" applyFont="1" applyAlignment="1">
      <alignment horizontal="center"/>
    </xf>
    <xf numFmtId="0" fontId="0" fillId="0" borderId="0" xfId="0" applyFont="1"/>
    <xf numFmtId="0" fontId="0" fillId="0" borderId="0" xfId="0" applyAlignment="1">
      <alignment horizontal="center"/>
    </xf>
    <xf numFmtId="3" fontId="0" fillId="0" borderId="0" xfId="0" applyNumberFormat="1" applyFill="1" applyAlignment="1"/>
    <xf numFmtId="4" fontId="1" fillId="0" borderId="0" xfId="0" applyNumberFormat="1" applyFont="1" applyFill="1" applyAlignment="1">
      <alignment horizontal="center"/>
    </xf>
    <xf numFmtId="4" fontId="0" fillId="0" borderId="0" xfId="0" applyNumberFormat="1" applyFill="1" applyAlignment="1"/>
    <xf numFmtId="0" fontId="0" fillId="0" borderId="0" xfId="0" applyFill="1"/>
    <xf numFmtId="0" fontId="1" fillId="0" borderId="0" xfId="0" applyFont="1" applyFill="1" applyAlignment="1">
      <alignment horizontal="center"/>
    </xf>
    <xf numFmtId="0" fontId="0" fillId="0" borderId="0" xfId="0" applyFill="1" applyAlignment="1"/>
    <xf numFmtId="0" fontId="1" fillId="0" borderId="0" xfId="0" applyFont="1" applyFill="1" applyAlignment="1">
      <alignment horizontal="center" wrapText="1"/>
    </xf>
    <xf numFmtId="3" fontId="1" fillId="0" borderId="0" xfId="0" applyNumberFormat="1" applyFont="1" applyFill="1" applyAlignment="1">
      <alignment horizontal="center"/>
    </xf>
    <xf numFmtId="3" fontId="1" fillId="0" borderId="0" xfId="0" applyNumberFormat="1" applyFont="1" applyFill="1" applyAlignment="1">
      <alignment horizontal="center" wrapText="1"/>
    </xf>
    <xf numFmtId="0" fontId="1" fillId="0" borderId="0" xfId="0" applyFont="1" applyFill="1" applyAlignment="1">
      <alignment wrapText="1"/>
    </xf>
    <xf numFmtId="3" fontId="0" fillId="0" borderId="0" xfId="0" applyNumberFormat="1" applyFill="1" applyAlignment="1">
      <alignment wrapText="1"/>
    </xf>
    <xf numFmtId="0" fontId="0" fillId="0" borderId="0" xfId="0" applyFill="1" applyAlignment="1">
      <alignment wrapText="1"/>
    </xf>
    <xf numFmtId="0" fontId="1" fillId="0" borderId="0" xfId="0" applyFont="1" applyFill="1"/>
    <xf numFmtId="3" fontId="0" fillId="0" borderId="0" xfId="0" applyNumberFormat="1" applyFill="1"/>
    <xf numFmtId="3" fontId="1" fillId="0" borderId="0" xfId="0" applyNumberFormat="1" applyFont="1" applyFill="1"/>
    <xf numFmtId="0" fontId="0" fillId="0" borderId="0" xfId="0" applyFont="1" applyFill="1" applyAlignment="1">
      <alignment wrapText="1"/>
    </xf>
    <xf numFmtId="0" fontId="3" fillId="0" borderId="1" xfId="0" applyFont="1" applyBorder="1"/>
    <xf numFmtId="164" fontId="2" fillId="0" borderId="0" xfId="0" applyNumberFormat="1" applyFont="1" applyBorder="1" applyAlignment="1">
      <alignment horizontal="center"/>
    </xf>
    <xf numFmtId="0" fontId="3" fillId="0" borderId="0" xfId="0" applyFont="1" applyAlignment="1">
      <alignment horizontal="center"/>
    </xf>
    <xf numFmtId="0" fontId="7" fillId="0" borderId="0" xfId="0" applyFont="1" applyAlignment="1">
      <alignment horizontal="center"/>
    </xf>
    <xf numFmtId="0" fontId="0" fillId="0" borderId="0" xfId="0" applyFont="1" applyAlignment="1">
      <alignment horizontal="center"/>
    </xf>
    <xf numFmtId="0" fontId="6" fillId="0" borderId="0" xfId="0" applyFont="1" applyFill="1" applyAlignment="1">
      <alignment horizontal="center"/>
    </xf>
    <xf numFmtId="0" fontId="5" fillId="0" borderId="0" xfId="0" applyFont="1" applyFill="1" applyAlignment="1">
      <alignment horizontal="center"/>
    </xf>
    <xf numFmtId="164" fontId="2" fillId="0" borderId="4" xfId="0" applyNumberFormat="1" applyFont="1" applyBorder="1" applyAlignment="1">
      <alignment horizontal="center"/>
    </xf>
    <xf numFmtId="164" fontId="3" fillId="0" borderId="3" xfId="0" applyNumberFormat="1" applyFont="1" applyBorder="1" applyAlignment="1">
      <alignment horizontal="center"/>
    </xf>
    <xf numFmtId="164" fontId="1" fillId="0" borderId="0" xfId="0" applyNumberFormat="1" applyFont="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Normal="100" zoomScaleSheetLayoutView="100" workbookViewId="0">
      <selection activeCell="A4" sqref="A4:H4"/>
    </sheetView>
  </sheetViews>
  <sheetFormatPr defaultRowHeight="15" x14ac:dyDescent="0.25"/>
  <cols>
    <col min="6" max="6" width="13.85546875" bestFit="1" customWidth="1"/>
    <col min="8" max="8" width="13.7109375" bestFit="1" customWidth="1"/>
    <col min="261" max="261" width="11.85546875" customWidth="1"/>
    <col min="263" max="263" width="12.140625" customWidth="1"/>
    <col min="517" max="517" width="11.85546875" customWidth="1"/>
    <col min="519" max="519" width="12.140625" customWidth="1"/>
    <col min="773" max="773" width="11.85546875" customWidth="1"/>
    <col min="775" max="775" width="12.140625" customWidth="1"/>
    <col min="1029" max="1029" width="11.85546875" customWidth="1"/>
    <col min="1031" max="1031" width="12.140625" customWidth="1"/>
    <col min="1285" max="1285" width="11.85546875" customWidth="1"/>
    <col min="1287" max="1287" width="12.140625" customWidth="1"/>
    <col min="1541" max="1541" width="11.85546875" customWidth="1"/>
    <col min="1543" max="1543" width="12.140625" customWidth="1"/>
    <col min="1797" max="1797" width="11.85546875" customWidth="1"/>
    <col min="1799" max="1799" width="12.140625" customWidth="1"/>
    <col min="2053" max="2053" width="11.85546875" customWidth="1"/>
    <col min="2055" max="2055" width="12.140625" customWidth="1"/>
    <col min="2309" max="2309" width="11.85546875" customWidth="1"/>
    <col min="2311" max="2311" width="12.140625" customWidth="1"/>
    <col min="2565" max="2565" width="11.85546875" customWidth="1"/>
    <col min="2567" max="2567" width="12.140625" customWidth="1"/>
    <col min="2821" max="2821" width="11.85546875" customWidth="1"/>
    <col min="2823" max="2823" width="12.140625" customWidth="1"/>
    <col min="3077" max="3077" width="11.85546875" customWidth="1"/>
    <col min="3079" max="3079" width="12.140625" customWidth="1"/>
    <col min="3333" max="3333" width="11.85546875" customWidth="1"/>
    <col min="3335" max="3335" width="12.140625" customWidth="1"/>
    <col min="3589" max="3589" width="11.85546875" customWidth="1"/>
    <col min="3591" max="3591" width="12.140625" customWidth="1"/>
    <col min="3845" max="3845" width="11.85546875" customWidth="1"/>
    <col min="3847" max="3847" width="12.140625" customWidth="1"/>
    <col min="4101" max="4101" width="11.85546875" customWidth="1"/>
    <col min="4103" max="4103" width="12.140625" customWidth="1"/>
    <col min="4357" max="4357" width="11.85546875" customWidth="1"/>
    <col min="4359" max="4359" width="12.140625" customWidth="1"/>
    <col min="4613" max="4613" width="11.85546875" customWidth="1"/>
    <col min="4615" max="4615" width="12.140625" customWidth="1"/>
    <col min="4869" max="4869" width="11.85546875" customWidth="1"/>
    <col min="4871" max="4871" width="12.140625" customWidth="1"/>
    <col min="5125" max="5125" width="11.85546875" customWidth="1"/>
    <col min="5127" max="5127" width="12.140625" customWidth="1"/>
    <col min="5381" max="5381" width="11.85546875" customWidth="1"/>
    <col min="5383" max="5383" width="12.140625" customWidth="1"/>
    <col min="5637" max="5637" width="11.85546875" customWidth="1"/>
    <col min="5639" max="5639" width="12.140625" customWidth="1"/>
    <col min="5893" max="5893" width="11.85546875" customWidth="1"/>
    <col min="5895" max="5895" width="12.140625" customWidth="1"/>
    <col min="6149" max="6149" width="11.85546875" customWidth="1"/>
    <col min="6151" max="6151" width="12.140625" customWidth="1"/>
    <col min="6405" max="6405" width="11.85546875" customWidth="1"/>
    <col min="6407" max="6407" width="12.140625" customWidth="1"/>
    <col min="6661" max="6661" width="11.85546875" customWidth="1"/>
    <col min="6663" max="6663" width="12.140625" customWidth="1"/>
    <col min="6917" max="6917" width="11.85546875" customWidth="1"/>
    <col min="6919" max="6919" width="12.140625" customWidth="1"/>
    <col min="7173" max="7173" width="11.85546875" customWidth="1"/>
    <col min="7175" max="7175" width="12.140625" customWidth="1"/>
    <col min="7429" max="7429" width="11.85546875" customWidth="1"/>
    <col min="7431" max="7431" width="12.140625" customWidth="1"/>
    <col min="7685" max="7685" width="11.85546875" customWidth="1"/>
    <col min="7687" max="7687" width="12.140625" customWidth="1"/>
    <col min="7941" max="7941" width="11.85546875" customWidth="1"/>
    <col min="7943" max="7943" width="12.140625" customWidth="1"/>
    <col min="8197" max="8197" width="11.85546875" customWidth="1"/>
    <col min="8199" max="8199" width="12.140625" customWidth="1"/>
    <col min="8453" max="8453" width="11.85546875" customWidth="1"/>
    <col min="8455" max="8455" width="12.140625" customWidth="1"/>
    <col min="8709" max="8709" width="11.85546875" customWidth="1"/>
    <col min="8711" max="8711" width="12.140625" customWidth="1"/>
    <col min="8965" max="8965" width="11.85546875" customWidth="1"/>
    <col min="8967" max="8967" width="12.140625" customWidth="1"/>
    <col min="9221" max="9221" width="11.85546875" customWidth="1"/>
    <col min="9223" max="9223" width="12.140625" customWidth="1"/>
    <col min="9477" max="9477" width="11.85546875" customWidth="1"/>
    <col min="9479" max="9479" width="12.140625" customWidth="1"/>
    <col min="9733" max="9733" width="11.85546875" customWidth="1"/>
    <col min="9735" max="9735" width="12.140625" customWidth="1"/>
    <col min="9989" max="9989" width="11.85546875" customWidth="1"/>
    <col min="9991" max="9991" width="12.140625" customWidth="1"/>
    <col min="10245" max="10245" width="11.85546875" customWidth="1"/>
    <col min="10247" max="10247" width="12.140625" customWidth="1"/>
    <col min="10501" max="10501" width="11.85546875" customWidth="1"/>
    <col min="10503" max="10503" width="12.140625" customWidth="1"/>
    <col min="10757" max="10757" width="11.85546875" customWidth="1"/>
    <col min="10759" max="10759" width="12.140625" customWidth="1"/>
    <col min="11013" max="11013" width="11.85546875" customWidth="1"/>
    <col min="11015" max="11015" width="12.140625" customWidth="1"/>
    <col min="11269" max="11269" width="11.85546875" customWidth="1"/>
    <col min="11271" max="11271" width="12.140625" customWidth="1"/>
    <col min="11525" max="11525" width="11.85546875" customWidth="1"/>
    <col min="11527" max="11527" width="12.140625" customWidth="1"/>
    <col min="11781" max="11781" width="11.85546875" customWidth="1"/>
    <col min="11783" max="11783" width="12.140625" customWidth="1"/>
    <col min="12037" max="12037" width="11.85546875" customWidth="1"/>
    <col min="12039" max="12039" width="12.140625" customWidth="1"/>
    <col min="12293" max="12293" width="11.85546875" customWidth="1"/>
    <col min="12295" max="12295" width="12.140625" customWidth="1"/>
    <col min="12549" max="12549" width="11.85546875" customWidth="1"/>
    <col min="12551" max="12551" width="12.140625" customWidth="1"/>
    <col min="12805" max="12805" width="11.85546875" customWidth="1"/>
    <col min="12807" max="12807" width="12.140625" customWidth="1"/>
    <col min="13061" max="13061" width="11.85546875" customWidth="1"/>
    <col min="13063" max="13063" width="12.140625" customWidth="1"/>
    <col min="13317" max="13317" width="11.85546875" customWidth="1"/>
    <col min="13319" max="13319" width="12.140625" customWidth="1"/>
    <col min="13573" max="13573" width="11.85546875" customWidth="1"/>
    <col min="13575" max="13575" width="12.140625" customWidth="1"/>
    <col min="13829" max="13829" width="11.85546875" customWidth="1"/>
    <col min="13831" max="13831" width="12.140625" customWidth="1"/>
    <col min="14085" max="14085" width="11.85546875" customWidth="1"/>
    <col min="14087" max="14087" width="12.140625" customWidth="1"/>
    <col min="14341" max="14341" width="11.85546875" customWidth="1"/>
    <col min="14343" max="14343" width="12.140625" customWidth="1"/>
    <col min="14597" max="14597" width="11.85546875" customWidth="1"/>
    <col min="14599" max="14599" width="12.140625" customWidth="1"/>
    <col min="14853" max="14853" width="11.85546875" customWidth="1"/>
    <col min="14855" max="14855" width="12.140625" customWidth="1"/>
    <col min="15109" max="15109" width="11.85546875" customWidth="1"/>
    <col min="15111" max="15111" width="12.140625" customWidth="1"/>
    <col min="15365" max="15365" width="11.85546875" customWidth="1"/>
    <col min="15367" max="15367" width="12.140625" customWidth="1"/>
    <col min="15621" max="15621" width="11.85546875" customWidth="1"/>
    <col min="15623" max="15623" width="12.140625" customWidth="1"/>
    <col min="15877" max="15877" width="11.85546875" customWidth="1"/>
    <col min="15879" max="15879" width="12.140625" customWidth="1"/>
    <col min="16133" max="16133" width="11.85546875" customWidth="1"/>
    <col min="16135" max="16135" width="12.140625" customWidth="1"/>
  </cols>
  <sheetData>
    <row r="1" spans="1:8" ht="26.25" x14ac:dyDescent="0.4">
      <c r="A1" s="47" t="s">
        <v>58</v>
      </c>
      <c r="B1" s="47"/>
      <c r="C1" s="47"/>
      <c r="D1" s="47"/>
      <c r="E1" s="47"/>
      <c r="F1" s="47"/>
      <c r="G1" s="47"/>
      <c r="H1" s="47"/>
    </row>
    <row r="2" spans="1:8" x14ac:dyDescent="0.25">
      <c r="A2" s="48"/>
      <c r="B2" s="48"/>
      <c r="C2" s="48"/>
      <c r="D2" s="48"/>
      <c r="E2" s="48"/>
      <c r="F2" s="48"/>
      <c r="G2" s="48"/>
      <c r="H2" s="48"/>
    </row>
    <row r="3" spans="1:8" ht="23.25" x14ac:dyDescent="0.35">
      <c r="A3" s="49" t="s">
        <v>76</v>
      </c>
      <c r="B3" s="49"/>
      <c r="C3" s="49"/>
      <c r="D3" s="49"/>
      <c r="E3" s="49"/>
      <c r="F3" s="49"/>
      <c r="G3" s="49"/>
      <c r="H3" s="49"/>
    </row>
    <row r="4" spans="1:8" ht="18.75" x14ac:dyDescent="0.3">
      <c r="A4" s="50" t="s">
        <v>77</v>
      </c>
      <c r="B4" s="50"/>
      <c r="C4" s="50"/>
      <c r="D4" s="50"/>
      <c r="E4" s="50"/>
      <c r="F4" s="50"/>
      <c r="G4" s="50"/>
      <c r="H4" s="50"/>
    </row>
    <row r="5" spans="1:8" ht="15.75" x14ac:dyDescent="0.25">
      <c r="A5" s="46" t="s">
        <v>59</v>
      </c>
      <c r="B5" s="46"/>
      <c r="C5" s="46"/>
      <c r="D5" s="46"/>
      <c r="E5" s="46"/>
      <c r="F5" s="46"/>
      <c r="G5" s="46"/>
      <c r="H5" s="46"/>
    </row>
    <row r="6" spans="1:8" x14ac:dyDescent="0.25">
      <c r="A6" s="27"/>
      <c r="B6" s="27"/>
      <c r="C6" s="27"/>
      <c r="D6" s="27"/>
      <c r="E6" s="27"/>
      <c r="F6" s="27"/>
      <c r="G6" s="27"/>
      <c r="H6" s="27"/>
    </row>
    <row r="7" spans="1:8" x14ac:dyDescent="0.25">
      <c r="A7" s="27"/>
      <c r="B7" s="27"/>
      <c r="C7" s="27"/>
      <c r="D7" s="27"/>
      <c r="E7" s="27"/>
      <c r="F7" s="27"/>
      <c r="G7" s="27"/>
      <c r="H7" s="27"/>
    </row>
    <row r="8" spans="1:8" x14ac:dyDescent="0.25">
      <c r="A8" s="27"/>
      <c r="B8" s="27"/>
      <c r="C8" s="27"/>
      <c r="D8" s="27"/>
      <c r="E8" s="27"/>
      <c r="F8" s="27"/>
      <c r="G8" s="27"/>
      <c r="H8" s="27"/>
    </row>
    <row r="9" spans="1:8" x14ac:dyDescent="0.25">
      <c r="A9" s="26"/>
      <c r="B9" s="26"/>
      <c r="C9" s="26"/>
      <c r="D9" s="26"/>
      <c r="E9" s="26"/>
      <c r="F9" s="26"/>
      <c r="G9" s="26"/>
      <c r="H9" s="26"/>
    </row>
    <row r="10" spans="1:8" ht="15.75" x14ac:dyDescent="0.25">
      <c r="A10" s="20"/>
      <c r="B10" s="20"/>
      <c r="C10" s="20"/>
      <c r="D10" s="20"/>
      <c r="E10" s="20"/>
      <c r="F10" s="25" t="s">
        <v>57</v>
      </c>
      <c r="G10" s="25"/>
      <c r="H10" s="25" t="s">
        <v>56</v>
      </c>
    </row>
    <row r="11" spans="1:8" ht="15.75" x14ac:dyDescent="0.25">
      <c r="A11" s="44" t="s">
        <v>14</v>
      </c>
      <c r="B11" s="20"/>
      <c r="C11" s="20"/>
      <c r="D11" s="20"/>
      <c r="E11" s="20"/>
      <c r="F11" s="18">
        <f>Összesen!B2</f>
        <v>0</v>
      </c>
      <c r="G11" s="20"/>
      <c r="H11" s="24">
        <f>Összesen!C2</f>
        <v>0</v>
      </c>
    </row>
    <row r="12" spans="1:8" ht="15.75" x14ac:dyDescent="0.25">
      <c r="A12" s="21" t="s">
        <v>55</v>
      </c>
      <c r="B12" s="16"/>
      <c r="C12" s="16"/>
      <c r="D12" s="16"/>
      <c r="E12" s="15"/>
      <c r="F12" s="23">
        <f>SUM(F11:F11)</f>
        <v>0</v>
      </c>
      <c r="G12" s="22"/>
      <c r="H12" s="18"/>
    </row>
    <row r="13" spans="1:8" ht="15.75" x14ac:dyDescent="0.25">
      <c r="A13" s="21" t="s">
        <v>54</v>
      </c>
      <c r="B13" s="20"/>
      <c r="C13" s="20"/>
      <c r="D13" s="20"/>
      <c r="E13" s="19"/>
      <c r="F13" s="18"/>
      <c r="G13" s="18"/>
      <c r="H13" s="17">
        <f>SUM(H11:H11)</f>
        <v>0</v>
      </c>
    </row>
    <row r="14" spans="1:8" ht="15.75" x14ac:dyDescent="0.25">
      <c r="A14" s="16" t="s">
        <v>53</v>
      </c>
      <c r="B14" s="16"/>
      <c r="C14" s="16"/>
      <c r="D14" s="16"/>
      <c r="E14" s="15"/>
      <c r="F14" s="51">
        <f>F12+H13</f>
        <v>0</v>
      </c>
      <c r="G14" s="51"/>
      <c r="H14" s="51"/>
    </row>
    <row r="15" spans="1:8" ht="16.5" thickBot="1" x14ac:dyDescent="0.3">
      <c r="A15" s="14" t="s">
        <v>52</v>
      </c>
      <c r="B15" s="14"/>
      <c r="C15" s="14"/>
      <c r="D15" s="14"/>
      <c r="E15" s="13"/>
      <c r="F15" s="52">
        <f>F14*0.27</f>
        <v>0</v>
      </c>
      <c r="G15" s="52"/>
      <c r="H15" s="52"/>
    </row>
    <row r="16" spans="1:8" ht="16.5" thickTop="1" x14ac:dyDescent="0.25">
      <c r="A16" s="12" t="s">
        <v>51</v>
      </c>
      <c r="B16" s="11"/>
      <c r="C16" s="11"/>
      <c r="D16" s="11"/>
      <c r="E16" s="10"/>
      <c r="F16" s="45">
        <f>F14+F15</f>
        <v>0</v>
      </c>
      <c r="G16" s="45"/>
      <c r="H16" s="45"/>
    </row>
    <row r="19" spans="1:1" x14ac:dyDescent="0.25">
      <c r="A19" t="s">
        <v>60</v>
      </c>
    </row>
  </sheetData>
  <mergeCells count="8">
    <mergeCell ref="F16:H16"/>
    <mergeCell ref="A5:H5"/>
    <mergeCell ref="A1:H1"/>
    <mergeCell ref="A2:H2"/>
    <mergeCell ref="A3:H3"/>
    <mergeCell ref="A4:H4"/>
    <mergeCell ref="F14:H14"/>
    <mergeCell ref="F15:H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view="pageBreakPreview" zoomScaleNormal="100" zoomScaleSheetLayoutView="100" workbookViewId="0">
      <selection activeCell="A40" sqref="A40"/>
    </sheetView>
  </sheetViews>
  <sheetFormatPr defaultRowHeight="15" x14ac:dyDescent="0.25"/>
  <cols>
    <col min="1" max="1" width="51.5703125" customWidth="1"/>
    <col min="2" max="3" width="14.42578125" customWidth="1"/>
  </cols>
  <sheetData>
    <row r="1" spans="1:3" x14ac:dyDescent="0.25">
      <c r="A1" s="7" t="s">
        <v>45</v>
      </c>
      <c r="B1" s="7" t="s">
        <v>47</v>
      </c>
      <c r="C1" s="7" t="s">
        <v>46</v>
      </c>
    </row>
    <row r="2" spans="1:3" x14ac:dyDescent="0.25">
      <c r="A2" t="s">
        <v>14</v>
      </c>
      <c r="B2" s="6">
        <f>'MIHŐ KFT kezelésében lévő prime'!G54</f>
        <v>0</v>
      </c>
      <c r="C2" s="6">
        <f>'MIHŐ KFT kezelésében lévő prime'!H54</f>
        <v>0</v>
      </c>
    </row>
    <row r="3" spans="1:3" ht="15.75" thickBot="1" x14ac:dyDescent="0.3">
      <c r="A3" s="8" t="s">
        <v>48</v>
      </c>
      <c r="B3" s="9">
        <f>SUM(B2:B2)</f>
        <v>0</v>
      </c>
      <c r="C3" s="9">
        <f>SUM(C2:C2)</f>
        <v>0</v>
      </c>
    </row>
    <row r="4" spans="1:3" ht="15.75" thickTop="1" x14ac:dyDescent="0.25">
      <c r="A4" s="1" t="s">
        <v>49</v>
      </c>
      <c r="B4" s="53">
        <f>(C3 + B3)</f>
        <v>0</v>
      </c>
      <c r="C4" s="53"/>
    </row>
  </sheetData>
  <mergeCells count="1">
    <mergeCell ref="B4:C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view="pageBreakPreview" topLeftCell="A34" zoomScaleNormal="100" zoomScaleSheetLayoutView="100" workbookViewId="0">
      <selection activeCell="G37" sqref="G37"/>
    </sheetView>
  </sheetViews>
  <sheetFormatPr defaultRowHeight="15" x14ac:dyDescent="0.25"/>
  <cols>
    <col min="1" max="1" width="4.140625" style="31" bestFit="1" customWidth="1"/>
    <col min="2" max="2" width="7.28515625" style="31" bestFit="1" customWidth="1"/>
    <col min="3" max="3" width="5.42578125" style="31" bestFit="1" customWidth="1"/>
    <col min="4" max="4" width="33.85546875" style="31" customWidth="1"/>
    <col min="5" max="5" width="8.85546875" style="41" bestFit="1" customWidth="1"/>
    <col min="6" max="6" width="7.42578125" style="41" bestFit="1" customWidth="1"/>
    <col min="7" max="7" width="9.140625" style="31" bestFit="1" customWidth="1"/>
    <col min="8" max="8" width="8.85546875" style="31" bestFit="1" customWidth="1"/>
    <col min="9" max="16384" width="9.140625" style="31"/>
  </cols>
  <sheetData>
    <row r="1" spans="1:8" x14ac:dyDescent="0.25">
      <c r="A1" s="32" t="s">
        <v>0</v>
      </c>
      <c r="B1" s="29" t="s">
        <v>50</v>
      </c>
      <c r="C1" s="32" t="s">
        <v>1</v>
      </c>
      <c r="D1" s="34" t="s">
        <v>2</v>
      </c>
      <c r="E1" s="35" t="s">
        <v>4</v>
      </c>
      <c r="F1" s="36" t="s">
        <v>3</v>
      </c>
      <c r="G1" s="35" t="s">
        <v>6</v>
      </c>
      <c r="H1" s="35" t="s">
        <v>5</v>
      </c>
    </row>
    <row r="2" spans="1:8" ht="30" x14ac:dyDescent="0.25">
      <c r="A2" s="33"/>
      <c r="B2" s="30"/>
      <c r="C2" s="33"/>
      <c r="D2" s="37" t="s">
        <v>14</v>
      </c>
      <c r="E2" s="28"/>
      <c r="F2" s="38"/>
      <c r="G2" s="28"/>
      <c r="H2" s="28"/>
    </row>
    <row r="3" spans="1:8" ht="105" x14ac:dyDescent="0.25">
      <c r="A3" s="33">
        <v>1</v>
      </c>
      <c r="B3" s="30">
        <v>3</v>
      </c>
      <c r="C3" s="33" t="s">
        <v>9</v>
      </c>
      <c r="D3" s="39" t="s">
        <v>15</v>
      </c>
      <c r="E3" s="28"/>
      <c r="F3" s="38"/>
      <c r="G3" s="28">
        <f t="shared" ref="G3:G25" si="0">(B3*E3)</f>
        <v>0</v>
      </c>
      <c r="H3" s="28">
        <f t="shared" ref="H3:H25" si="1">(B3*F3)</f>
        <v>0</v>
      </c>
    </row>
    <row r="4" spans="1:8" ht="30" x14ac:dyDescent="0.25">
      <c r="A4" s="33">
        <v>2</v>
      </c>
      <c r="B4" s="30">
        <v>14</v>
      </c>
      <c r="C4" s="33" t="s">
        <v>9</v>
      </c>
      <c r="D4" s="39" t="s">
        <v>16</v>
      </c>
      <c r="E4" s="28"/>
      <c r="F4" s="38"/>
      <c r="G4" s="28">
        <f t="shared" si="0"/>
        <v>0</v>
      </c>
      <c r="H4" s="28">
        <f t="shared" si="1"/>
        <v>0</v>
      </c>
    </row>
    <row r="5" spans="1:8" ht="30" x14ac:dyDescent="0.25">
      <c r="A5" s="33">
        <v>3</v>
      </c>
      <c r="B5" s="30">
        <v>2</v>
      </c>
      <c r="C5" s="33" t="s">
        <v>9</v>
      </c>
      <c r="D5" s="39" t="s">
        <v>17</v>
      </c>
      <c r="E5" s="28"/>
      <c r="F5" s="38"/>
      <c r="G5" s="28">
        <f t="shared" si="0"/>
        <v>0</v>
      </c>
      <c r="H5" s="28">
        <f t="shared" si="1"/>
        <v>0</v>
      </c>
    </row>
    <row r="6" spans="1:8" x14ac:dyDescent="0.25">
      <c r="A6" s="33">
        <v>4</v>
      </c>
      <c r="B6" s="30">
        <v>3</v>
      </c>
      <c r="C6" s="33" t="s">
        <v>9</v>
      </c>
      <c r="D6" s="39" t="s">
        <v>18</v>
      </c>
      <c r="E6" s="28"/>
      <c r="F6" s="38"/>
      <c r="G6" s="28">
        <f t="shared" si="0"/>
        <v>0</v>
      </c>
      <c r="H6" s="28">
        <f t="shared" si="1"/>
        <v>0</v>
      </c>
    </row>
    <row r="7" spans="1:8" ht="30" x14ac:dyDescent="0.25">
      <c r="A7" s="33">
        <v>5</v>
      </c>
      <c r="B7" s="30">
        <v>22</v>
      </c>
      <c r="C7" s="33" t="s">
        <v>9</v>
      </c>
      <c r="D7" s="39" t="s">
        <v>19</v>
      </c>
      <c r="E7" s="28"/>
      <c r="F7" s="38"/>
      <c r="G7" s="28">
        <f t="shared" si="0"/>
        <v>0</v>
      </c>
      <c r="H7" s="28">
        <f t="shared" si="1"/>
        <v>0</v>
      </c>
    </row>
    <row r="8" spans="1:8" ht="30" x14ac:dyDescent="0.25">
      <c r="A8" s="33">
        <v>6</v>
      </c>
      <c r="B8" s="30">
        <v>8</v>
      </c>
      <c r="C8" s="33" t="s">
        <v>9</v>
      </c>
      <c r="D8" s="39" t="s">
        <v>63</v>
      </c>
      <c r="E8" s="28"/>
      <c r="F8" s="38"/>
      <c r="G8" s="28">
        <f t="shared" si="0"/>
        <v>0</v>
      </c>
      <c r="H8" s="28">
        <f t="shared" si="1"/>
        <v>0</v>
      </c>
    </row>
    <row r="9" spans="1:8" ht="120" x14ac:dyDescent="0.25">
      <c r="A9" s="33">
        <v>7</v>
      </c>
      <c r="B9" s="30">
        <v>44</v>
      </c>
      <c r="C9" s="33" t="s">
        <v>9</v>
      </c>
      <c r="D9" s="39" t="s">
        <v>20</v>
      </c>
      <c r="E9" s="28"/>
      <c r="F9" s="38"/>
      <c r="G9" s="28">
        <f t="shared" si="0"/>
        <v>0</v>
      </c>
      <c r="H9" s="28">
        <f t="shared" si="1"/>
        <v>0</v>
      </c>
    </row>
    <row r="10" spans="1:8" ht="60" x14ac:dyDescent="0.25">
      <c r="A10" s="33">
        <v>8</v>
      </c>
      <c r="B10" s="30">
        <v>4</v>
      </c>
      <c r="C10" s="33" t="s">
        <v>21</v>
      </c>
      <c r="D10" s="39" t="s">
        <v>22</v>
      </c>
      <c r="E10" s="28"/>
      <c r="F10" s="38"/>
      <c r="G10" s="28">
        <f t="shared" si="0"/>
        <v>0</v>
      </c>
      <c r="H10" s="28">
        <f t="shared" si="1"/>
        <v>0</v>
      </c>
    </row>
    <row r="11" spans="1:8" ht="120" x14ac:dyDescent="0.25">
      <c r="A11" s="33">
        <v>9</v>
      </c>
      <c r="B11" s="30">
        <v>44</v>
      </c>
      <c r="C11" s="33" t="s">
        <v>9</v>
      </c>
      <c r="D11" s="39" t="s">
        <v>23</v>
      </c>
      <c r="E11" s="28"/>
      <c r="F11" s="38"/>
      <c r="G11" s="28">
        <f t="shared" si="0"/>
        <v>0</v>
      </c>
      <c r="H11" s="28">
        <f t="shared" si="1"/>
        <v>0</v>
      </c>
    </row>
    <row r="12" spans="1:8" ht="75" x14ac:dyDescent="0.25">
      <c r="A12" s="33">
        <v>10</v>
      </c>
      <c r="B12" s="30">
        <v>4</v>
      </c>
      <c r="C12" s="33" t="s">
        <v>21</v>
      </c>
      <c r="D12" s="39" t="s">
        <v>24</v>
      </c>
      <c r="E12" s="28"/>
      <c r="F12" s="38"/>
      <c r="G12" s="28">
        <f t="shared" si="0"/>
        <v>0</v>
      </c>
      <c r="H12" s="28">
        <f t="shared" si="1"/>
        <v>0</v>
      </c>
    </row>
    <row r="13" spans="1:8" ht="90" x14ac:dyDescent="0.25">
      <c r="A13" s="33">
        <v>11</v>
      </c>
      <c r="B13" s="30">
        <v>2</v>
      </c>
      <c r="C13" s="33" t="s">
        <v>7</v>
      </c>
      <c r="D13" s="39" t="s">
        <v>25</v>
      </c>
      <c r="E13" s="28"/>
      <c r="F13" s="38"/>
      <c r="G13" s="28">
        <f t="shared" si="0"/>
        <v>0</v>
      </c>
      <c r="H13" s="28">
        <f t="shared" si="1"/>
        <v>0</v>
      </c>
    </row>
    <row r="14" spans="1:8" ht="30" x14ac:dyDescent="0.25">
      <c r="A14" s="33">
        <v>12</v>
      </c>
      <c r="B14" s="30">
        <v>7</v>
      </c>
      <c r="C14" s="33" t="s">
        <v>7</v>
      </c>
      <c r="D14" s="39" t="s">
        <v>26</v>
      </c>
      <c r="E14" s="28"/>
      <c r="F14" s="38"/>
      <c r="G14" s="28">
        <f t="shared" si="0"/>
        <v>0</v>
      </c>
      <c r="H14" s="28">
        <f t="shared" si="1"/>
        <v>0</v>
      </c>
    </row>
    <row r="15" spans="1:8" ht="30" x14ac:dyDescent="0.25">
      <c r="A15" s="33">
        <v>13</v>
      </c>
      <c r="B15" s="30">
        <v>1</v>
      </c>
      <c r="C15" s="33" t="s">
        <v>7</v>
      </c>
      <c r="D15" s="39" t="s">
        <v>27</v>
      </c>
      <c r="E15" s="28"/>
      <c r="F15" s="38"/>
      <c r="G15" s="28">
        <f t="shared" si="0"/>
        <v>0</v>
      </c>
      <c r="H15" s="28">
        <f t="shared" si="1"/>
        <v>0</v>
      </c>
    </row>
    <row r="16" spans="1:8" ht="30" x14ac:dyDescent="0.25">
      <c r="A16" s="33">
        <v>14</v>
      </c>
      <c r="B16" s="30">
        <v>1</v>
      </c>
      <c r="C16" s="33" t="s">
        <v>7</v>
      </c>
      <c r="D16" s="39" t="s">
        <v>28</v>
      </c>
      <c r="E16" s="28"/>
      <c r="F16" s="38"/>
      <c r="G16" s="28">
        <f t="shared" si="0"/>
        <v>0</v>
      </c>
      <c r="H16" s="28">
        <f t="shared" si="1"/>
        <v>0</v>
      </c>
    </row>
    <row r="17" spans="1:8" ht="30" x14ac:dyDescent="0.25">
      <c r="A17" s="33">
        <v>15</v>
      </c>
      <c r="B17" s="30">
        <v>11</v>
      </c>
      <c r="C17" s="33" t="s">
        <v>7</v>
      </c>
      <c r="D17" s="39" t="s">
        <v>29</v>
      </c>
      <c r="E17" s="28"/>
      <c r="F17" s="38"/>
      <c r="G17" s="28">
        <f t="shared" si="0"/>
        <v>0</v>
      </c>
      <c r="H17" s="28">
        <f t="shared" si="1"/>
        <v>0</v>
      </c>
    </row>
    <row r="18" spans="1:8" ht="45" x14ac:dyDescent="0.25">
      <c r="A18" s="33">
        <v>16</v>
      </c>
      <c r="B18" s="30">
        <v>4</v>
      </c>
      <c r="C18" s="33" t="s">
        <v>7</v>
      </c>
      <c r="D18" s="39" t="s">
        <v>64</v>
      </c>
      <c r="E18" s="28"/>
      <c r="F18" s="38"/>
      <c r="G18" s="28">
        <f t="shared" si="0"/>
        <v>0</v>
      </c>
      <c r="H18" s="28">
        <f t="shared" si="1"/>
        <v>0</v>
      </c>
    </row>
    <row r="19" spans="1:8" ht="180" x14ac:dyDescent="0.25">
      <c r="A19" s="33">
        <v>17</v>
      </c>
      <c r="B19" s="30">
        <v>3</v>
      </c>
      <c r="C19" s="33" t="s">
        <v>9</v>
      </c>
      <c r="D19" s="39" t="s">
        <v>30</v>
      </c>
      <c r="E19" s="28"/>
      <c r="F19" s="38"/>
      <c r="G19" s="28">
        <f t="shared" si="0"/>
        <v>0</v>
      </c>
      <c r="H19" s="28">
        <f t="shared" si="1"/>
        <v>0</v>
      </c>
    </row>
    <row r="20" spans="1:8" ht="60" x14ac:dyDescent="0.25">
      <c r="A20" s="33">
        <v>18</v>
      </c>
      <c r="B20" s="30">
        <v>14</v>
      </c>
      <c r="C20" s="33" t="s">
        <v>9</v>
      </c>
      <c r="D20" s="39" t="s">
        <v>31</v>
      </c>
      <c r="E20" s="28"/>
      <c r="F20" s="38"/>
      <c r="G20" s="28">
        <f t="shared" si="0"/>
        <v>0</v>
      </c>
      <c r="H20" s="28">
        <f t="shared" si="1"/>
        <v>0</v>
      </c>
    </row>
    <row r="21" spans="1:8" ht="60" x14ac:dyDescent="0.25">
      <c r="A21" s="33">
        <v>19</v>
      </c>
      <c r="B21" s="30">
        <v>2</v>
      </c>
      <c r="C21" s="33" t="s">
        <v>9</v>
      </c>
      <c r="D21" s="39" t="s">
        <v>32</v>
      </c>
      <c r="E21" s="28"/>
      <c r="F21" s="38"/>
      <c r="G21" s="28">
        <f t="shared" si="0"/>
        <v>0</v>
      </c>
      <c r="H21" s="28">
        <f t="shared" si="1"/>
        <v>0</v>
      </c>
    </row>
    <row r="22" spans="1:8" ht="60" x14ac:dyDescent="0.25">
      <c r="A22" s="33">
        <v>20</v>
      </c>
      <c r="B22" s="30">
        <v>3</v>
      </c>
      <c r="C22" s="33" t="s">
        <v>9</v>
      </c>
      <c r="D22" s="39" t="s">
        <v>33</v>
      </c>
      <c r="E22" s="28"/>
      <c r="F22" s="38"/>
      <c r="G22" s="28">
        <f t="shared" si="0"/>
        <v>0</v>
      </c>
      <c r="H22" s="28">
        <f t="shared" si="1"/>
        <v>0</v>
      </c>
    </row>
    <row r="23" spans="1:8" ht="60" x14ac:dyDescent="0.25">
      <c r="A23" s="33">
        <v>21</v>
      </c>
      <c r="B23" s="30">
        <v>22</v>
      </c>
      <c r="C23" s="33" t="s">
        <v>9</v>
      </c>
      <c r="D23" s="39" t="s">
        <v>34</v>
      </c>
      <c r="E23" s="28"/>
      <c r="F23" s="38"/>
      <c r="G23" s="28">
        <f t="shared" si="0"/>
        <v>0</v>
      </c>
      <c r="H23" s="28">
        <f t="shared" si="1"/>
        <v>0</v>
      </c>
    </row>
    <row r="24" spans="1:8" ht="60" x14ac:dyDescent="0.25">
      <c r="A24" s="33">
        <v>22</v>
      </c>
      <c r="B24" s="30">
        <v>8</v>
      </c>
      <c r="C24" s="33" t="s">
        <v>9</v>
      </c>
      <c r="D24" s="39" t="s">
        <v>65</v>
      </c>
      <c r="E24" s="28"/>
      <c r="F24" s="38"/>
      <c r="G24" s="28">
        <f t="shared" si="0"/>
        <v>0</v>
      </c>
      <c r="H24" s="28">
        <f t="shared" si="1"/>
        <v>0</v>
      </c>
    </row>
    <row r="25" spans="1:8" ht="150" x14ac:dyDescent="0.25">
      <c r="A25" s="33">
        <v>23</v>
      </c>
      <c r="B25" s="30">
        <v>8</v>
      </c>
      <c r="C25" s="33" t="s">
        <v>7</v>
      </c>
      <c r="D25" s="39" t="s">
        <v>10</v>
      </c>
      <c r="E25" s="28"/>
      <c r="F25" s="38"/>
      <c r="G25" s="28">
        <f t="shared" si="0"/>
        <v>0</v>
      </c>
      <c r="H25" s="28">
        <f t="shared" si="1"/>
        <v>0</v>
      </c>
    </row>
    <row r="26" spans="1:8" ht="60" x14ac:dyDescent="0.25">
      <c r="A26" s="33">
        <v>24</v>
      </c>
      <c r="B26" s="30">
        <v>1</v>
      </c>
      <c r="C26" s="33" t="s">
        <v>7</v>
      </c>
      <c r="D26" s="39" t="s">
        <v>66</v>
      </c>
      <c r="E26" s="28"/>
      <c r="F26" s="38"/>
      <c r="G26" s="28">
        <f t="shared" ref="G26" si="2">(B26*E26)</f>
        <v>0</v>
      </c>
      <c r="H26" s="28">
        <f t="shared" ref="H26" si="3">(B26*F26)</f>
        <v>0</v>
      </c>
    </row>
    <row r="27" spans="1:8" ht="75" x14ac:dyDescent="0.25">
      <c r="A27" s="33">
        <v>25</v>
      </c>
      <c r="B27" s="30">
        <v>1</v>
      </c>
      <c r="C27" s="33" t="s">
        <v>7</v>
      </c>
      <c r="D27" s="39" t="s">
        <v>35</v>
      </c>
      <c r="E27" s="28"/>
      <c r="F27" s="38"/>
      <c r="G27" s="28">
        <f t="shared" ref="G27:G52" si="4">(B27*E27)</f>
        <v>0</v>
      </c>
      <c r="H27" s="28">
        <f t="shared" ref="H27:H52" si="5">(B27*F27)</f>
        <v>0</v>
      </c>
    </row>
    <row r="28" spans="1:8" ht="45" x14ac:dyDescent="0.25">
      <c r="A28" s="33">
        <v>26</v>
      </c>
      <c r="B28" s="30">
        <v>6</v>
      </c>
      <c r="C28" s="33" t="s">
        <v>7</v>
      </c>
      <c r="D28" s="39" t="s">
        <v>36</v>
      </c>
      <c r="E28" s="28"/>
      <c r="F28" s="38"/>
      <c r="G28" s="28">
        <f t="shared" si="4"/>
        <v>0</v>
      </c>
      <c r="H28" s="28">
        <f t="shared" si="5"/>
        <v>0</v>
      </c>
    </row>
    <row r="29" spans="1:8" ht="45" x14ac:dyDescent="0.25">
      <c r="A29" s="33">
        <v>27</v>
      </c>
      <c r="B29" s="30">
        <v>6</v>
      </c>
      <c r="C29" s="33" t="s">
        <v>7</v>
      </c>
      <c r="D29" s="39" t="s">
        <v>37</v>
      </c>
      <c r="E29" s="28"/>
      <c r="F29" s="38"/>
      <c r="G29" s="28">
        <f t="shared" si="4"/>
        <v>0</v>
      </c>
      <c r="H29" s="28">
        <f t="shared" si="5"/>
        <v>0</v>
      </c>
    </row>
    <row r="30" spans="1:8" ht="60" x14ac:dyDescent="0.25">
      <c r="A30" s="33">
        <v>28</v>
      </c>
      <c r="B30" s="30">
        <v>2</v>
      </c>
      <c r="C30" s="33" t="s">
        <v>7</v>
      </c>
      <c r="D30" s="39" t="s">
        <v>38</v>
      </c>
      <c r="E30" s="28"/>
      <c r="F30" s="38"/>
      <c r="G30" s="28">
        <f t="shared" si="4"/>
        <v>0</v>
      </c>
      <c r="H30" s="28">
        <f t="shared" si="5"/>
        <v>0</v>
      </c>
    </row>
    <row r="31" spans="1:8" x14ac:dyDescent="0.25">
      <c r="A31" s="33">
        <v>29</v>
      </c>
      <c r="B31" s="30">
        <v>2</v>
      </c>
      <c r="C31" s="33" t="s">
        <v>7</v>
      </c>
      <c r="D31" s="39" t="s">
        <v>78</v>
      </c>
      <c r="E31" s="28"/>
      <c r="F31" s="38"/>
      <c r="G31" s="28">
        <f t="shared" si="4"/>
        <v>0</v>
      </c>
      <c r="H31" s="28">
        <f t="shared" si="5"/>
        <v>0</v>
      </c>
    </row>
    <row r="32" spans="1:8" ht="105" x14ac:dyDescent="0.25">
      <c r="A32" s="33">
        <v>30</v>
      </c>
      <c r="B32" s="30">
        <v>1</v>
      </c>
      <c r="C32" s="33" t="s">
        <v>7</v>
      </c>
      <c r="D32" s="39" t="s">
        <v>67</v>
      </c>
      <c r="E32" s="28"/>
      <c r="F32" s="38"/>
      <c r="G32" s="28">
        <f t="shared" si="4"/>
        <v>0</v>
      </c>
      <c r="H32" s="28">
        <f t="shared" si="5"/>
        <v>0</v>
      </c>
    </row>
    <row r="33" spans="1:8" ht="75" x14ac:dyDescent="0.25">
      <c r="A33" s="33">
        <v>31</v>
      </c>
      <c r="B33" s="30">
        <v>1</v>
      </c>
      <c r="C33" s="33" t="s">
        <v>7</v>
      </c>
      <c r="D33" s="39" t="s">
        <v>68</v>
      </c>
      <c r="E33" s="28"/>
      <c r="F33" s="38"/>
      <c r="G33" s="28">
        <f t="shared" si="4"/>
        <v>0</v>
      </c>
      <c r="H33" s="28">
        <f t="shared" si="5"/>
        <v>0</v>
      </c>
    </row>
    <row r="34" spans="1:8" ht="105" x14ac:dyDescent="0.25">
      <c r="A34" s="33">
        <v>32</v>
      </c>
      <c r="B34" s="30">
        <v>1</v>
      </c>
      <c r="C34" s="33" t="s">
        <v>7</v>
      </c>
      <c r="D34" s="39" t="s">
        <v>69</v>
      </c>
      <c r="E34" s="28"/>
      <c r="F34" s="38"/>
      <c r="G34" s="28">
        <f t="shared" si="4"/>
        <v>0</v>
      </c>
      <c r="H34" s="28">
        <f t="shared" si="5"/>
        <v>0</v>
      </c>
    </row>
    <row r="35" spans="1:8" ht="195" x14ac:dyDescent="0.25">
      <c r="A35" s="33">
        <v>33</v>
      </c>
      <c r="B35" s="30">
        <v>1</v>
      </c>
      <c r="C35" s="33" t="s">
        <v>7</v>
      </c>
      <c r="D35" s="39" t="s">
        <v>70</v>
      </c>
      <c r="E35" s="28"/>
      <c r="F35" s="38"/>
      <c r="G35" s="28">
        <f t="shared" si="4"/>
        <v>0</v>
      </c>
      <c r="H35" s="28">
        <f t="shared" si="5"/>
        <v>0</v>
      </c>
    </row>
    <row r="36" spans="1:8" ht="45" x14ac:dyDescent="0.25">
      <c r="A36" s="33">
        <v>34</v>
      </c>
      <c r="B36" s="30">
        <v>1</v>
      </c>
      <c r="C36" s="33" t="s">
        <v>12</v>
      </c>
      <c r="D36" s="39" t="s">
        <v>39</v>
      </c>
      <c r="E36" s="28"/>
      <c r="F36" s="38"/>
      <c r="G36" s="28">
        <f t="shared" si="4"/>
        <v>0</v>
      </c>
      <c r="H36" s="28">
        <f t="shared" si="5"/>
        <v>0</v>
      </c>
    </row>
    <row r="37" spans="1:8" ht="150" x14ac:dyDescent="0.25">
      <c r="A37" s="33">
        <v>35</v>
      </c>
      <c r="B37" s="30">
        <v>1</v>
      </c>
      <c r="C37" s="33" t="s">
        <v>12</v>
      </c>
      <c r="D37" s="39" t="s">
        <v>79</v>
      </c>
      <c r="E37" s="28"/>
      <c r="F37" s="38"/>
      <c r="G37" s="28">
        <f t="shared" si="4"/>
        <v>0</v>
      </c>
      <c r="H37" s="28">
        <f t="shared" si="5"/>
        <v>0</v>
      </c>
    </row>
    <row r="38" spans="1:8" ht="60" x14ac:dyDescent="0.25">
      <c r="A38" s="33">
        <v>36</v>
      </c>
      <c r="B38" s="30">
        <v>60</v>
      </c>
      <c r="C38" s="33" t="s">
        <v>9</v>
      </c>
      <c r="D38" s="39" t="s">
        <v>40</v>
      </c>
      <c r="E38" s="28"/>
      <c r="F38" s="38"/>
      <c r="G38" s="28">
        <f t="shared" si="4"/>
        <v>0</v>
      </c>
      <c r="H38" s="28">
        <f t="shared" si="5"/>
        <v>0</v>
      </c>
    </row>
    <row r="39" spans="1:8" ht="75" x14ac:dyDescent="0.25">
      <c r="A39" s="33">
        <v>37</v>
      </c>
      <c r="B39" s="30">
        <v>2</v>
      </c>
      <c r="C39" s="33" t="s">
        <v>7</v>
      </c>
      <c r="D39" s="39" t="s">
        <v>41</v>
      </c>
      <c r="E39" s="28"/>
      <c r="F39" s="38"/>
      <c r="G39" s="28">
        <f t="shared" si="4"/>
        <v>0</v>
      </c>
      <c r="H39" s="28">
        <f t="shared" si="5"/>
        <v>0</v>
      </c>
    </row>
    <row r="40" spans="1:8" ht="90" x14ac:dyDescent="0.25">
      <c r="A40" s="33">
        <v>38</v>
      </c>
      <c r="B40" s="30">
        <v>2</v>
      </c>
      <c r="C40" s="33" t="s">
        <v>7</v>
      </c>
      <c r="D40" s="39" t="s">
        <v>13</v>
      </c>
      <c r="E40" s="28"/>
      <c r="F40" s="38"/>
      <c r="G40" s="28">
        <f t="shared" si="4"/>
        <v>0</v>
      </c>
      <c r="H40" s="28">
        <f t="shared" si="5"/>
        <v>0</v>
      </c>
    </row>
    <row r="41" spans="1:8" ht="30" x14ac:dyDescent="0.25">
      <c r="A41" s="33">
        <v>39</v>
      </c>
      <c r="B41" s="30">
        <v>2</v>
      </c>
      <c r="C41" s="33" t="s">
        <v>7</v>
      </c>
      <c r="D41" s="39" t="s">
        <v>62</v>
      </c>
      <c r="E41" s="28"/>
      <c r="F41" s="38"/>
      <c r="G41" s="28">
        <f t="shared" si="4"/>
        <v>0</v>
      </c>
      <c r="H41" s="28">
        <f t="shared" si="5"/>
        <v>0</v>
      </c>
    </row>
    <row r="42" spans="1:8" ht="90" x14ac:dyDescent="0.25">
      <c r="A42" s="33">
        <v>40</v>
      </c>
      <c r="B42" s="30">
        <v>4</v>
      </c>
      <c r="C42" s="33" t="s">
        <v>7</v>
      </c>
      <c r="D42" s="39" t="s">
        <v>42</v>
      </c>
      <c r="E42" s="28"/>
      <c r="F42" s="38"/>
      <c r="G42" s="28">
        <f t="shared" si="4"/>
        <v>0</v>
      </c>
      <c r="H42" s="28">
        <f t="shared" si="5"/>
        <v>0</v>
      </c>
    </row>
    <row r="43" spans="1:8" ht="120" x14ac:dyDescent="0.25">
      <c r="A43" s="33">
        <v>41</v>
      </c>
      <c r="B43" s="30">
        <v>1</v>
      </c>
      <c r="C43" s="33" t="s">
        <v>7</v>
      </c>
      <c r="D43" s="39" t="s">
        <v>61</v>
      </c>
      <c r="E43" s="28"/>
      <c r="F43" s="38"/>
      <c r="G43" s="28">
        <f t="shared" si="4"/>
        <v>0</v>
      </c>
      <c r="H43" s="28">
        <f t="shared" si="5"/>
        <v>0</v>
      </c>
    </row>
    <row r="44" spans="1:8" ht="60" x14ac:dyDescent="0.25">
      <c r="A44" s="33">
        <v>42</v>
      </c>
      <c r="B44" s="30">
        <v>1</v>
      </c>
      <c r="C44" s="33" t="s">
        <v>7</v>
      </c>
      <c r="D44" s="39" t="s">
        <v>71</v>
      </c>
      <c r="E44" s="28"/>
      <c r="F44" s="38"/>
      <c r="G44" s="28">
        <f t="shared" si="4"/>
        <v>0</v>
      </c>
      <c r="H44" s="28">
        <f t="shared" si="5"/>
        <v>0</v>
      </c>
    </row>
    <row r="45" spans="1:8" ht="270" x14ac:dyDescent="0.25">
      <c r="A45" s="33">
        <v>43</v>
      </c>
      <c r="B45" s="30">
        <v>1</v>
      </c>
      <c r="C45" s="33" t="s">
        <v>7</v>
      </c>
      <c r="D45" s="43" t="s">
        <v>80</v>
      </c>
      <c r="E45" s="28"/>
      <c r="F45" s="38"/>
      <c r="G45" s="28">
        <f t="shared" si="4"/>
        <v>0</v>
      </c>
      <c r="H45" s="28">
        <f t="shared" si="5"/>
        <v>0</v>
      </c>
    </row>
    <row r="46" spans="1:8" ht="30" x14ac:dyDescent="0.25">
      <c r="A46" s="33">
        <v>44</v>
      </c>
      <c r="B46" s="30">
        <v>1</v>
      </c>
      <c r="C46" s="33" t="s">
        <v>7</v>
      </c>
      <c r="D46" s="39" t="s">
        <v>72</v>
      </c>
      <c r="E46" s="28"/>
      <c r="F46" s="38"/>
      <c r="G46" s="28">
        <f t="shared" si="4"/>
        <v>0</v>
      </c>
      <c r="H46" s="28">
        <f t="shared" si="5"/>
        <v>0</v>
      </c>
    </row>
    <row r="47" spans="1:8" ht="75" x14ac:dyDescent="0.25">
      <c r="A47" s="33">
        <v>45</v>
      </c>
      <c r="B47" s="30">
        <v>1</v>
      </c>
      <c r="C47" s="3" t="s">
        <v>7</v>
      </c>
      <c r="D47" s="2" t="s">
        <v>73</v>
      </c>
      <c r="E47" s="4"/>
      <c r="F47" s="5"/>
      <c r="G47" s="4">
        <f t="shared" si="4"/>
        <v>0</v>
      </c>
      <c r="H47" s="4">
        <f t="shared" si="5"/>
        <v>0</v>
      </c>
    </row>
    <row r="48" spans="1:8" ht="30" x14ac:dyDescent="0.25">
      <c r="A48" s="33">
        <v>46</v>
      </c>
      <c r="B48" s="30">
        <v>1</v>
      </c>
      <c r="C48" s="3" t="s">
        <v>7</v>
      </c>
      <c r="D48" s="2" t="s">
        <v>74</v>
      </c>
      <c r="E48" s="4"/>
      <c r="F48" s="5"/>
      <c r="G48" s="4">
        <f t="shared" si="4"/>
        <v>0</v>
      </c>
      <c r="H48" s="4">
        <f t="shared" si="5"/>
        <v>0</v>
      </c>
    </row>
    <row r="49" spans="1:8" ht="30" x14ac:dyDescent="0.25">
      <c r="A49" s="33">
        <v>47</v>
      </c>
      <c r="B49" s="30">
        <v>1</v>
      </c>
      <c r="C49" s="3" t="s">
        <v>7</v>
      </c>
      <c r="D49" s="2" t="s">
        <v>75</v>
      </c>
      <c r="E49" s="4"/>
      <c r="F49" s="5"/>
      <c r="G49" s="4">
        <f t="shared" si="4"/>
        <v>0</v>
      </c>
      <c r="H49" s="4">
        <f t="shared" si="5"/>
        <v>0</v>
      </c>
    </row>
    <row r="50" spans="1:8" ht="45" x14ac:dyDescent="0.25">
      <c r="A50" s="33">
        <v>48</v>
      </c>
      <c r="B50" s="30">
        <v>52</v>
      </c>
      <c r="C50" s="33" t="s">
        <v>9</v>
      </c>
      <c r="D50" s="39" t="s">
        <v>11</v>
      </c>
      <c r="E50" s="28"/>
      <c r="F50" s="38"/>
      <c r="G50" s="28">
        <f t="shared" si="4"/>
        <v>0</v>
      </c>
      <c r="H50" s="28">
        <f t="shared" si="5"/>
        <v>0</v>
      </c>
    </row>
    <row r="51" spans="1:8" ht="30" x14ac:dyDescent="0.25">
      <c r="A51" s="33">
        <v>49</v>
      </c>
      <c r="B51" s="30">
        <v>52</v>
      </c>
      <c r="C51" s="33" t="s">
        <v>9</v>
      </c>
      <c r="D51" s="39" t="s">
        <v>43</v>
      </c>
      <c r="E51" s="28"/>
      <c r="F51" s="38"/>
      <c r="G51" s="28">
        <f t="shared" si="4"/>
        <v>0</v>
      </c>
      <c r="H51" s="28">
        <f t="shared" si="5"/>
        <v>0</v>
      </c>
    </row>
    <row r="52" spans="1:8" x14ac:dyDescent="0.25">
      <c r="A52" s="33">
        <v>50</v>
      </c>
      <c r="B52" s="30">
        <v>1</v>
      </c>
      <c r="C52" s="33" t="s">
        <v>7</v>
      </c>
      <c r="D52" s="39" t="s">
        <v>44</v>
      </c>
      <c r="E52" s="28"/>
      <c r="F52" s="38"/>
      <c r="G52" s="28">
        <f t="shared" si="4"/>
        <v>0</v>
      </c>
      <c r="H52" s="28">
        <f t="shared" si="5"/>
        <v>0</v>
      </c>
    </row>
    <row r="53" spans="1:8" x14ac:dyDescent="0.25">
      <c r="A53" s="33"/>
      <c r="B53" s="30"/>
      <c r="C53" s="33"/>
      <c r="D53" s="39"/>
      <c r="E53" s="28"/>
      <c r="F53" s="38"/>
      <c r="G53" s="28"/>
      <c r="H53" s="28"/>
    </row>
    <row r="54" spans="1:8" x14ac:dyDescent="0.25">
      <c r="D54" s="40" t="s">
        <v>8</v>
      </c>
      <c r="G54" s="42">
        <f>SUM(G3:G52)</f>
        <v>0</v>
      </c>
      <c r="H54" s="42">
        <f>SUM(H3:H52)</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Főösszesítő</vt:lpstr>
      <vt:lpstr>Összesen</vt:lpstr>
      <vt:lpstr>MIHŐ KFT kezelésében lévő prime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Demeter Csaba</cp:lastModifiedBy>
  <cp:lastPrinted>2018-03-26T13:08:45Z</cp:lastPrinted>
  <dcterms:created xsi:type="dcterms:W3CDTF">2017-05-14T19:15:50Z</dcterms:created>
  <dcterms:modified xsi:type="dcterms:W3CDTF">2018-04-21T08:04:27Z</dcterms:modified>
</cp:coreProperties>
</file>