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90" windowHeight="12060" tabRatio="799" activeTab="0"/>
  </bookViews>
  <sheets>
    <sheet name="Záradék" sheetId="1" r:id="rId1"/>
    <sheet name="Összesítő" sheetId="2" r:id="rId2"/>
    <sheet name="Irtás, föld- és sziklamunka" sheetId="3" r:id="rId3"/>
    <sheet name="Útburkolat alap és makadámburko" sheetId="4" r:id="rId4"/>
    <sheet name="Útpályatartozékok készítése" sheetId="5" r:id="rId5"/>
  </sheets>
  <definedNames>
    <definedName name="_xlnm.Print_Area" localSheetId="2">'Irtás, föld- és sziklamunka'!$A$1:$I$26</definedName>
    <definedName name="_xlnm.Print_Area" localSheetId="4">'Útpályatartozékok készítése'!$A$1:$I$4</definedName>
    <definedName name="_xlnm.Print_Area" localSheetId="0">'Záradék'!$A$1:$D$38</definedName>
  </definedNames>
  <calcPr fullCalcOnLoad="1"/>
</workbook>
</file>

<file path=xl/sharedStrings.xml><?xml version="1.0" encoding="utf-8"?>
<sst xmlns="http://schemas.openxmlformats.org/spreadsheetml/2006/main" count="112" uniqueCount="75">
  <si>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</si>
  <si>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</si>
  <si>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</si>
  <si>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</si>
  <si>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</si>
  <si>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</si>
  <si>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</si>
  <si>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</si>
  <si>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</si>
  <si>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</si>
  <si>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</si>
  <si>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</si>
  <si>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21-002-1.3</t>
  </si>
  <si>
    <t xml:space="preserve">m3     </t>
  </si>
  <si>
    <t>21-003-2.1.3</t>
  </si>
  <si>
    <t>Közmű feltárása kézi erővel, talajosztály: IV.</t>
  </si>
  <si>
    <t>21-004-2.1.1</t>
  </si>
  <si>
    <t xml:space="preserve">m2     </t>
  </si>
  <si>
    <t>Földmű vízszintes felületének rendezése a felesleges föld elterítésével, tömörítés nélkül, gépi erővel, kiegészítő kézi munkával, 16%-os terephajlásig, 20 cm vastagságban, talajosztály: I-IV.</t>
  </si>
  <si>
    <t>21-004-3.2</t>
  </si>
  <si>
    <t>Humuszterítés 20 cm vastagságig gépi erővel, kiegészítő kézi munkával rézsűn 5,0 m szintkülönbségig</t>
  </si>
  <si>
    <t>21-004-5.1.1.1</t>
  </si>
  <si>
    <t>Tükörkészítés tömörítés nélkül, sík felületen gépi erővel, kiegészítő kézi munkával talajosztály: I-IV.</t>
  </si>
  <si>
    <t>21-004-6.1</t>
  </si>
  <si>
    <t>21-004-8.2.1</t>
  </si>
  <si>
    <t>Rézsűképzés a kikerülő föld szállítóeszközre való felrakásával, gépi erővel, kiegészítő kézi munkával, töltésrézsűn, bármely talajban (túltöltés: átlag 50 cm vastag)</t>
  </si>
  <si>
    <t>21-006-5</t>
  </si>
  <si>
    <t>Felületek rendezése közlekedési pályák földművének két oldalán, gépi erővel</t>
  </si>
  <si>
    <t>21-007-2.1.1.1.2-0990001</t>
  </si>
  <si>
    <t>21-008-3.1.2</t>
  </si>
  <si>
    <t>Simító hengerlés a földmű (tükör és padka) felületén, gépi erővel, 3,0 m-nél nagyobb szélességnél</t>
  </si>
  <si>
    <t>21-011-11.1</t>
  </si>
  <si>
    <t xml:space="preserve">db     </t>
  </si>
  <si>
    <t>Építési törmelék konténeres elszállítása, lerakása, lerakóhelyi díjjal, 3,0 mł-es konténerbe</t>
  </si>
  <si>
    <t>Munkanem összesen:</t>
  </si>
  <si>
    <t>Irtás, föld- és sziklamunka</t>
  </si>
  <si>
    <t>61-006-1.2-0110531</t>
  </si>
  <si>
    <t>61-006-1.2-0110761</t>
  </si>
  <si>
    <t>Útburkolat alap és makadámburkolat készítése</t>
  </si>
  <si>
    <t>Útpályatartozékok készítése</t>
  </si>
  <si>
    <t>Összesen: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</si>
  <si>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</si>
  <si>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</si>
  <si>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</si>
  <si>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</si>
  <si>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</si>
  <si>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</si>
  <si>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</si>
  <si>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</si>
  <si>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</si>
  <si>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</si>
  <si>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</si>
  <si>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</si>
  <si>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</si>
  <si>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</si>
  <si>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</si>
  <si>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</si>
  <si>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</si>
  <si>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</si>
  <si>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Földkitermelés bevágásban vagy anyagnyerő helyen és töltés- vagy depóniakészítés tömörítés nélkül, gépi erővel, 18%-os terephajlásig, I-IV. oszt. talajban, szállítással, 0-1600,0 m között, 50,1-200,0 m között</t>
  </si>
  <si>
    <t>Hengerelt zúzottkőpálya készítése,  kötőanyag és fedőanyag terítéssel, zúzottkőből vagy kohósalakból, 5 cm vastagságban KZ 4/8 kiékelő zúzottkő</t>
  </si>
  <si>
    <t>Hengerelt zúzottkőpálya készítése,  kötőanyag és fedőanyag terítéssel, zúzottkőből vagy kohósalakból, 25 cm vastagságban FZKA 0/56 zúzottkő alapréteg</t>
  </si>
  <si>
    <t>db</t>
  </si>
  <si>
    <t>K</t>
  </si>
  <si>
    <t>Kézi sorompó, rugós lengőtámasz, sorompórúd-hossz 5 m. Gázrugóval túlnyúló ellensúlyok nélkül. Mindkét oldalon piros-fehér reflexfólia. Sorompóház perem nélkül. Zárható - alapkivitelben lakattal. Minden acél alkatrész tűzihorganyzott kivitelben és Duplex porszórt bevonattal, közlekedési piros RAL 3020 színben. Sorompóház egyrészes, zártszelvény acélcsőből, ma x szé 108x46 mm (magasság 15 mm-es peremmel). Porszórt bevonattal, tiszta fehér RAL 9010 színben, és mindkét oldalon piros-fehér reflexfóliával. Főoszlop lecsavarozható, két acélcsőből, 120x40x3 mm. A sorompóház függőlegesen ±5%-ban igazítható. Nemesacél csapszeg függő lakattal való lezáráshoz (a szállítási terjedelem nem tartalmazza). Lengőtámasszal alumínium csőből, halk rugózású, rugó behajlása 120 mm. -80 / +180 mm között állítható magasságú.</t>
  </si>
  <si>
    <t>m3</t>
  </si>
  <si>
    <t>Humuszos termőréteg, termőföld leszedése 30-50 cm vastagségban, terítése gépi erővel, 18%-os terephajlásig, bármilyen talajban, szállítással, 200,1-400,0 m között</t>
  </si>
  <si>
    <t>Padka és elválasztó sáv készítése, felületrendezés tömörítés nélkül, beszállított anyagból, gépi erővel, kiegészítő kézi munkával, 10 cm vastagságban M56 mechanikai stabilizációból, vagy nemes zúzalékból</t>
  </si>
  <si>
    <t xml:space="preserve">Név : MIVÍZ Kft.                                 </t>
  </si>
  <si>
    <t xml:space="preserve">Cím : 3527. Miskolc, József A. u. 78.                                  </t>
  </si>
  <si>
    <t>Miskolc, Déli Ipari Park, 5. sz. iparterületen                                      SZERVÍZÚT (MIDIP) létesítése</t>
  </si>
  <si>
    <t xml:space="preserve"> Kelt:      2016 év január hó 15 nap </t>
  </si>
  <si>
    <t>9*</t>
  </si>
  <si>
    <t>Tömörítés bármely tömörítési osztályban gépi erővel, nagy felületen, tömörségi fok: 95%</t>
  </si>
  <si>
    <t>21-008-2.1.3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</si>
</sst>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3" fontId="41" fillId="0" borderId="0" xfId="0" applyNumberFormat="1" applyFont="1" applyAlignment="1">
      <alignment vertical="top" wrapText="1"/>
    </xf>
    <xf numFmtId="3" fontId="42" fillId="0" borderId="10" xfId="0" applyNumberFormat="1" applyFont="1" applyBorder="1" applyAlignment="1">
      <alignment vertical="top" wrapText="1"/>
    </xf>
    <xf numFmtId="3" fontId="41" fillId="0" borderId="11" xfId="0" applyNumberFormat="1" applyFont="1" applyBorder="1" applyAlignment="1">
      <alignment vertical="top"/>
    </xf>
    <xf numFmtId="3" fontId="41" fillId="0" borderId="0" xfId="0" applyNumberFormat="1" applyFont="1" applyAlignment="1">
      <alignment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41" fillId="0" borderId="12" xfId="0" applyNumberFormat="1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vertical="top"/>
    </xf>
    <xf numFmtId="0" fontId="44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wrapText="1"/>
    </xf>
    <xf numFmtId="3" fontId="44" fillId="0" borderId="10" xfId="0" applyNumberFormat="1" applyFont="1" applyBorder="1" applyAlignment="1">
      <alignment horizontal="right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top" wrapText="1"/>
    </xf>
    <xf numFmtId="4" fontId="45" fillId="0" borderId="0" xfId="0" applyNumberFormat="1" applyFont="1" applyFill="1" applyAlignment="1">
      <alignment horizontal="right" vertical="top" wrapText="1"/>
    </xf>
    <xf numFmtId="3" fontId="45" fillId="0" borderId="0" xfId="0" applyNumberFormat="1" applyFont="1" applyAlignment="1">
      <alignment horizontal="right" vertical="top" wrapText="1"/>
    </xf>
    <xf numFmtId="0" fontId="45" fillId="0" borderId="0" xfId="0" applyFont="1" applyFill="1" applyAlignment="1">
      <alignment horizontal="left" vertical="top" wrapText="1"/>
    </xf>
    <xf numFmtId="0" fontId="45" fillId="0" borderId="0" xfId="0" applyFont="1" applyFill="1" applyAlignment="1">
      <alignment vertical="top" wrapText="1"/>
    </xf>
    <xf numFmtId="3" fontId="45" fillId="0" borderId="0" xfId="0" applyNumberFormat="1" applyFont="1" applyFill="1" applyAlignment="1">
      <alignment horizontal="right" vertical="top" wrapText="1"/>
    </xf>
    <xf numFmtId="0" fontId="44" fillId="0" borderId="0" xfId="0" applyFont="1" applyBorder="1" applyAlignment="1">
      <alignment vertical="top" wrapText="1"/>
    </xf>
    <xf numFmtId="0" fontId="44" fillId="0" borderId="10" xfId="0" applyFont="1" applyFill="1" applyBorder="1" applyAlignment="1">
      <alignment horizontal="right" vertical="top" wrapText="1"/>
    </xf>
    <xf numFmtId="2" fontId="45" fillId="0" borderId="0" xfId="0" applyNumberFormat="1" applyFont="1" applyFill="1" applyAlignment="1">
      <alignment horizontal="right" vertical="top" wrapText="1"/>
    </xf>
    <xf numFmtId="0" fontId="45" fillId="0" borderId="0" xfId="0" applyFont="1" applyFill="1" applyAlignment="1">
      <alignment horizontal="right" vertical="top" wrapText="1"/>
    </xf>
    <xf numFmtId="171" fontId="45" fillId="0" borderId="0" xfId="46" applyFont="1" applyFill="1" applyAlignment="1">
      <alignment horizontal="right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36.421875" style="1" customWidth="1"/>
    <col min="2" max="2" width="10.7109375" style="1" customWidth="1"/>
    <col min="3" max="4" width="15.7109375" style="1" customWidth="1"/>
    <col min="5" max="16384" width="9.140625" style="1" customWidth="1"/>
  </cols>
  <sheetData>
    <row r="1" spans="1:4" s="5" customFormat="1" ht="15.75">
      <c r="A1" s="24"/>
      <c r="B1" s="16"/>
      <c r="C1" s="16"/>
      <c r="D1" s="16"/>
    </row>
    <row r="2" spans="1:4" s="5" customFormat="1" ht="15.75">
      <c r="A2" s="24"/>
      <c r="B2" s="16"/>
      <c r="C2" s="16"/>
      <c r="D2" s="16"/>
    </row>
    <row r="3" spans="1:4" s="5" customFormat="1" ht="15.75">
      <c r="A3" s="24"/>
      <c r="B3" s="16"/>
      <c r="C3" s="16"/>
      <c r="D3" s="16"/>
    </row>
    <row r="4" spans="1:4" ht="15.75">
      <c r="A4" s="15"/>
      <c r="B4" s="16"/>
      <c r="C4" s="16"/>
      <c r="D4" s="16"/>
    </row>
    <row r="5" spans="1:4" ht="15.75">
      <c r="A5" s="15"/>
      <c r="B5" s="16"/>
      <c r="C5" s="16"/>
      <c r="D5" s="16"/>
    </row>
    <row r="6" spans="1:4" ht="15.75">
      <c r="A6" s="15"/>
      <c r="B6" s="16"/>
      <c r="C6" s="16"/>
      <c r="D6" s="16"/>
    </row>
    <row r="7" spans="1:4" ht="15.75">
      <c r="A7" s="15"/>
      <c r="B7" s="16"/>
      <c r="C7" s="16"/>
      <c r="D7" s="16"/>
    </row>
    <row r="9" spans="1:3" ht="15.75">
      <c r="A9" s="1" t="s">
        <v>68</v>
      </c>
      <c r="C9" s="1" t="s">
        <v>41</v>
      </c>
    </row>
    <row r="10" spans="1:3" ht="15.75">
      <c r="A10" s="1" t="s">
        <v>41</v>
      </c>
      <c r="C10" s="1" t="s">
        <v>41</v>
      </c>
    </row>
    <row r="11" spans="1:3" ht="15.75">
      <c r="A11" s="1" t="s">
        <v>69</v>
      </c>
      <c r="C11" s="1" t="s">
        <v>71</v>
      </c>
    </row>
    <row r="12" spans="1:3" ht="15.75">
      <c r="A12" s="1" t="s">
        <v>41</v>
      </c>
      <c r="C12" s="1" t="s">
        <v>42</v>
      </c>
    </row>
    <row r="13" spans="1:3" ht="15.75">
      <c r="A13" s="1" t="s">
        <v>41</v>
      </c>
      <c r="C13" s="1" t="s">
        <v>43</v>
      </c>
    </row>
    <row r="14" spans="1:3" ht="15.75">
      <c r="A14" s="1" t="s">
        <v>41</v>
      </c>
      <c r="C14" s="1" t="s">
        <v>44</v>
      </c>
    </row>
    <row r="15" spans="1:3" ht="15.75">
      <c r="A15" s="1" t="s">
        <v>45</v>
      </c>
      <c r="C15" s="1" t="s">
        <v>46</v>
      </c>
    </row>
    <row r="16" ht="15.75">
      <c r="A16" s="1" t="s">
        <v>47</v>
      </c>
    </row>
    <row r="17" spans="1:4" ht="39" customHeight="1">
      <c r="A17" s="23" t="s">
        <v>70</v>
      </c>
      <c r="B17" s="23"/>
      <c r="C17" s="23"/>
      <c r="D17" s="23"/>
    </row>
    <row r="18" ht="15.75">
      <c r="A18" s="1" t="s">
        <v>47</v>
      </c>
    </row>
    <row r="19" ht="15.75">
      <c r="A19" s="1" t="s">
        <v>48</v>
      </c>
    </row>
    <row r="20" ht="15.75">
      <c r="A20" s="1" t="s">
        <v>47</v>
      </c>
    </row>
    <row r="22" spans="1:4" ht="15.75">
      <c r="A22" s="17" t="s">
        <v>49</v>
      </c>
      <c r="B22" s="18"/>
      <c r="C22" s="18"/>
      <c r="D22" s="18"/>
    </row>
    <row r="23" spans="1:4" ht="15.75">
      <c r="A23" s="7" t="s">
        <v>50</v>
      </c>
      <c r="B23" s="7"/>
      <c r="C23" s="10" t="s">
        <v>51</v>
      </c>
      <c r="D23" s="10" t="s">
        <v>52</v>
      </c>
    </row>
    <row r="24" spans="1:4" ht="15.75">
      <c r="A24" s="7" t="s">
        <v>53</v>
      </c>
      <c r="B24" s="7"/>
      <c r="C24" s="13">
        <f>ROUND(SUM(Összesítő!B2:B4),0)</f>
        <v>0</v>
      </c>
      <c r="D24" s="13">
        <f>ROUND(SUM(Összesítő!C2:C4),0)</f>
        <v>0</v>
      </c>
    </row>
    <row r="25" spans="1:4" ht="15.75">
      <c r="A25" s="7" t="s">
        <v>54</v>
      </c>
      <c r="B25" s="7"/>
      <c r="C25" s="13">
        <f>ROUND(C24,0)</f>
        <v>0</v>
      </c>
      <c r="D25" s="13">
        <f>ROUND(D24,0)</f>
        <v>0</v>
      </c>
    </row>
    <row r="26" spans="1:4" ht="15.75">
      <c r="A26" s="1" t="s">
        <v>55</v>
      </c>
      <c r="C26" s="19">
        <f>ROUND(C25+D25,0)</f>
        <v>0</v>
      </c>
      <c r="D26" s="19"/>
    </row>
    <row r="27" spans="1:4" ht="15.75">
      <c r="A27" s="7" t="s">
        <v>56</v>
      </c>
      <c r="B27" s="8">
        <v>0</v>
      </c>
      <c r="C27" s="20">
        <f>ROUND(C26*B27,0)</f>
        <v>0</v>
      </c>
      <c r="D27" s="20"/>
    </row>
    <row r="28" spans="1:4" ht="15.75">
      <c r="A28" s="7" t="s">
        <v>57</v>
      </c>
      <c r="B28" s="7"/>
      <c r="C28" s="21">
        <f>ROUND(C26+C27,0)</f>
        <v>0</v>
      </c>
      <c r="D28" s="21"/>
    </row>
    <row r="29" spans="3:4" ht="15.75">
      <c r="C29" s="14"/>
      <c r="D29" s="14"/>
    </row>
    <row r="30" spans="3:4" s="6" customFormat="1" ht="15.75">
      <c r="C30" s="14"/>
      <c r="D30" s="14"/>
    </row>
    <row r="31" spans="3:4" s="6" customFormat="1" ht="15.75">
      <c r="C31" s="14"/>
      <c r="D31" s="14"/>
    </row>
    <row r="32" spans="3:4" s="6" customFormat="1" ht="15.75">
      <c r="C32" s="14"/>
      <c r="D32" s="14"/>
    </row>
    <row r="33" spans="3:4" s="6" customFormat="1" ht="15.75">
      <c r="C33" s="14"/>
      <c r="D33" s="14"/>
    </row>
    <row r="34" spans="3:4" s="6" customFormat="1" ht="15.75">
      <c r="C34" s="14"/>
      <c r="D34" s="14"/>
    </row>
    <row r="35" spans="3:4" s="6" customFormat="1" ht="15.75">
      <c r="C35" s="14"/>
      <c r="D35" s="14"/>
    </row>
    <row r="38" spans="2:3" ht="15.75">
      <c r="B38" s="22" t="s">
        <v>58</v>
      </c>
      <c r="C38" s="22"/>
    </row>
    <row r="40" ht="15.75">
      <c r="A40" s="9"/>
    </row>
    <row r="41" ht="15.75">
      <c r="A41" s="9"/>
    </row>
    <row r="42" ht="15.75">
      <c r="A42" s="9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8:C38"/>
    <mergeCell ref="A17:D17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36.421875" style="2" customWidth="1"/>
    <col min="2" max="3" width="20.7109375" style="2" customWidth="1"/>
    <col min="4" max="16384" width="9.140625" style="2" customWidth="1"/>
  </cols>
  <sheetData>
    <row r="1" spans="1:3" s="3" customFormat="1" ht="15.75">
      <c r="A1" s="3" t="s">
        <v>0</v>
      </c>
      <c r="B1" s="4" t="s">
        <v>1</v>
      </c>
      <c r="C1" s="4" t="s">
        <v>2</v>
      </c>
    </row>
    <row r="2" spans="1:3" ht="15.75">
      <c r="A2" s="2" t="s">
        <v>35</v>
      </c>
      <c r="B2" s="11">
        <f>'Irtás, föld- és sziklamunka'!H26</f>
        <v>0</v>
      </c>
      <c r="C2" s="11">
        <f>'Irtás, föld- és sziklamunka'!I26</f>
        <v>0</v>
      </c>
    </row>
    <row r="3" spans="1:3" ht="31.5">
      <c r="A3" s="2" t="s">
        <v>38</v>
      </c>
      <c r="B3" s="11">
        <f>'Útburkolat alap és makadámburko'!H7</f>
        <v>0</v>
      </c>
      <c r="C3" s="11">
        <f>'Útburkolat alap és makadámburko'!I7</f>
        <v>0</v>
      </c>
    </row>
    <row r="4" spans="1:3" ht="15.75">
      <c r="A4" s="2" t="s">
        <v>39</v>
      </c>
      <c r="B4" s="11">
        <f>'Útpályatartozékok készítése'!H4</f>
        <v>0</v>
      </c>
      <c r="C4" s="11">
        <f>'Útpályatartozékok készítése'!I4</f>
        <v>0</v>
      </c>
    </row>
    <row r="5" spans="1:3" s="3" customFormat="1" ht="15.75">
      <c r="A5" s="3" t="s">
        <v>40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.28125" style="30" customWidth="1"/>
    <col min="2" max="2" width="9.28125" style="31" customWidth="1"/>
    <col min="3" max="3" width="36.7109375" style="31" customWidth="1"/>
    <col min="4" max="4" width="8.140625" style="32" customWidth="1"/>
    <col min="5" max="5" width="6.7109375" style="31" customWidth="1"/>
    <col min="6" max="7" width="8.28125" style="33" customWidth="1"/>
    <col min="8" max="9" width="10.28125" style="33" customWidth="1"/>
    <col min="10" max="10" width="15.7109375" style="31" customWidth="1"/>
    <col min="11" max="16384" width="9.140625" style="31" customWidth="1"/>
  </cols>
  <sheetData>
    <row r="1" spans="1:9" s="29" customFormat="1" ht="25.5">
      <c r="A1" s="25" t="s">
        <v>3</v>
      </c>
      <c r="B1" s="26" t="s">
        <v>4</v>
      </c>
      <c r="C1" s="26" t="s">
        <v>5</v>
      </c>
      <c r="D1" s="27" t="s">
        <v>6</v>
      </c>
      <c r="E1" s="26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51">
      <c r="A2" s="30">
        <v>1</v>
      </c>
      <c r="B2" s="31" t="s">
        <v>12</v>
      </c>
      <c r="C2" s="31" t="s">
        <v>66</v>
      </c>
      <c r="D2" s="32">
        <f>2365*0.4</f>
        <v>946</v>
      </c>
      <c r="E2" s="31" t="s">
        <v>13</v>
      </c>
      <c r="H2" s="33">
        <f>ROUND(D2*F2,0)</f>
        <v>0</v>
      </c>
      <c r="I2" s="33">
        <f>ROUND(D2*G2,0)</f>
        <v>0</v>
      </c>
    </row>
    <row r="4" spans="1:9" ht="25.5">
      <c r="A4" s="30">
        <v>2</v>
      </c>
      <c r="B4" s="31" t="s">
        <v>14</v>
      </c>
      <c r="C4" s="31" t="s">
        <v>15</v>
      </c>
      <c r="D4" s="32">
        <v>5</v>
      </c>
      <c r="E4" s="31" t="s">
        <v>13</v>
      </c>
      <c r="H4" s="33">
        <f>ROUND(D4*F4,0)</f>
        <v>0</v>
      </c>
      <c r="I4" s="33">
        <f>ROUND(D4*G4,0)</f>
        <v>0</v>
      </c>
    </row>
    <row r="6" spans="1:9" ht="63.75">
      <c r="A6" s="30">
        <v>3</v>
      </c>
      <c r="B6" s="31" t="s">
        <v>16</v>
      </c>
      <c r="C6" s="31" t="s">
        <v>18</v>
      </c>
      <c r="D6" s="32">
        <v>2365</v>
      </c>
      <c r="E6" s="31" t="s">
        <v>17</v>
      </c>
      <c r="H6" s="33">
        <f>ROUND(D6*F6,0)</f>
        <v>0</v>
      </c>
      <c r="I6" s="33">
        <f>ROUND(D6*G6,0)</f>
        <v>0</v>
      </c>
    </row>
    <row r="8" spans="1:9" ht="38.25">
      <c r="A8" s="30">
        <v>4</v>
      </c>
      <c r="B8" s="31" t="s">
        <v>19</v>
      </c>
      <c r="C8" s="31" t="s">
        <v>20</v>
      </c>
      <c r="D8" s="32">
        <f>2*224.4*2.7</f>
        <v>1211.7600000000002</v>
      </c>
      <c r="E8" s="31" t="s">
        <v>17</v>
      </c>
      <c r="H8" s="33">
        <f>ROUND(D8*F8,0)</f>
        <v>0</v>
      </c>
      <c r="I8" s="33">
        <f>ROUND(D8*G8,0)</f>
        <v>0</v>
      </c>
    </row>
    <row r="10" spans="1:9" ht="38.25">
      <c r="A10" s="30">
        <v>5</v>
      </c>
      <c r="B10" s="31" t="s">
        <v>21</v>
      </c>
      <c r="C10" s="31" t="s">
        <v>22</v>
      </c>
      <c r="D10" s="32">
        <v>2365</v>
      </c>
      <c r="E10" s="31" t="s">
        <v>17</v>
      </c>
      <c r="H10" s="33">
        <f>ROUND(D10*F10,0)</f>
        <v>0</v>
      </c>
      <c r="I10" s="33">
        <f>ROUND(D10*G10,0)</f>
        <v>0</v>
      </c>
    </row>
    <row r="12" spans="1:9" ht="79.5" customHeight="1">
      <c r="A12" s="30">
        <v>6</v>
      </c>
      <c r="B12" s="31" t="s">
        <v>23</v>
      </c>
      <c r="C12" s="31" t="s">
        <v>67</v>
      </c>
      <c r="D12" s="32">
        <f>2*224.4*1</f>
        <v>448.8</v>
      </c>
      <c r="E12" s="31" t="s">
        <v>17</v>
      </c>
      <c r="H12" s="33">
        <f>ROUND(D12*F12,0)</f>
        <v>0</v>
      </c>
      <c r="I12" s="33">
        <f>ROUND(D12*G12,0)</f>
        <v>0</v>
      </c>
    </row>
    <row r="14" spans="1:9" ht="51">
      <c r="A14" s="30">
        <v>7</v>
      </c>
      <c r="B14" s="31" t="s">
        <v>24</v>
      </c>
      <c r="C14" s="31" t="s">
        <v>25</v>
      </c>
      <c r="D14" s="32">
        <f>D8</f>
        <v>1211.7600000000002</v>
      </c>
      <c r="E14" s="31" t="s">
        <v>17</v>
      </c>
      <c r="H14" s="33">
        <f>ROUND(D14*F14,0)</f>
        <v>0</v>
      </c>
      <c r="I14" s="33">
        <f>ROUND(D14*G14,0)</f>
        <v>0</v>
      </c>
    </row>
    <row r="16" spans="1:9" ht="25.5">
      <c r="A16" s="30">
        <v>8</v>
      </c>
      <c r="B16" s="31" t="s">
        <v>26</v>
      </c>
      <c r="C16" s="31" t="s">
        <v>27</v>
      </c>
      <c r="D16" s="32">
        <f>2*224.4*2</f>
        <v>897.6</v>
      </c>
      <c r="E16" s="31" t="s">
        <v>17</v>
      </c>
      <c r="H16" s="33">
        <f>ROUND(D16*F16,0)</f>
        <v>0</v>
      </c>
      <c r="I16" s="33">
        <f>ROUND(D16*G16,0)</f>
        <v>0</v>
      </c>
    </row>
    <row r="18" spans="1:9" s="35" customFormat="1" ht="63.75">
      <c r="A18" s="34">
        <v>9</v>
      </c>
      <c r="B18" s="35" t="s">
        <v>28</v>
      </c>
      <c r="C18" s="35" t="s">
        <v>59</v>
      </c>
      <c r="D18" s="32">
        <v>2679.8</v>
      </c>
      <c r="E18" s="35" t="s">
        <v>13</v>
      </c>
      <c r="F18" s="36"/>
      <c r="G18" s="36"/>
      <c r="H18" s="36">
        <f>ROUND(D18*F18,0)</f>
        <v>0</v>
      </c>
      <c r="I18" s="36">
        <f>ROUND(D18*G18,0)</f>
        <v>0</v>
      </c>
    </row>
    <row r="19" spans="1:9" s="35" customFormat="1" ht="12.75">
      <c r="A19" s="34"/>
      <c r="D19" s="32"/>
      <c r="F19" s="36"/>
      <c r="G19" s="36"/>
      <c r="H19" s="36"/>
      <c r="I19" s="36"/>
    </row>
    <row r="20" spans="1:9" s="35" customFormat="1" ht="25.5">
      <c r="A20" s="34" t="s">
        <v>72</v>
      </c>
      <c r="B20" s="35" t="s">
        <v>74</v>
      </c>
      <c r="C20" s="35" t="s">
        <v>73</v>
      </c>
      <c r="D20" s="32">
        <f>D18</f>
        <v>2679.8</v>
      </c>
      <c r="E20" s="35" t="s">
        <v>65</v>
      </c>
      <c r="F20" s="36"/>
      <c r="G20" s="36"/>
      <c r="H20" s="36">
        <f>ROUND(D20*F20,0)</f>
        <v>0</v>
      </c>
      <c r="I20" s="36">
        <f>ROUND(D20*G20,0)</f>
        <v>0</v>
      </c>
    </row>
    <row r="22" spans="1:9" ht="38.25">
      <c r="A22" s="30">
        <v>10</v>
      </c>
      <c r="B22" s="31" t="s">
        <v>29</v>
      </c>
      <c r="C22" s="31" t="s">
        <v>30</v>
      </c>
      <c r="D22" s="32">
        <v>2365</v>
      </c>
      <c r="E22" s="31" t="s">
        <v>17</v>
      </c>
      <c r="H22" s="33">
        <f>ROUND(D22*F22,0)</f>
        <v>0</v>
      </c>
      <c r="I22" s="33">
        <f>ROUND(D22*G22,0)</f>
        <v>0</v>
      </c>
    </row>
    <row r="24" spans="1:9" ht="38.25">
      <c r="A24" s="30">
        <v>11</v>
      </c>
      <c r="B24" s="31" t="s">
        <v>31</v>
      </c>
      <c r="C24" s="31" t="s">
        <v>33</v>
      </c>
      <c r="D24" s="32">
        <v>1</v>
      </c>
      <c r="E24" s="31" t="s">
        <v>32</v>
      </c>
      <c r="H24" s="33">
        <f>ROUND(D24*F24,0)</f>
        <v>0</v>
      </c>
      <c r="I24" s="33">
        <f>ROUND(D24*G24,0)</f>
        <v>0</v>
      </c>
    </row>
    <row r="26" spans="1:9" s="37" customFormat="1" ht="12.75">
      <c r="A26" s="25"/>
      <c r="B26" s="26"/>
      <c r="C26" s="26" t="s">
        <v>34</v>
      </c>
      <c r="D26" s="27"/>
      <c r="E26" s="26"/>
      <c r="F26" s="28"/>
      <c r="G26" s="28"/>
      <c r="H26" s="28">
        <f>ROUND(SUM(H2:H25),0)</f>
        <v>0</v>
      </c>
      <c r="I26" s="28">
        <f>ROUND(SUM(I2:I25),0)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4.28125" style="30" customWidth="1"/>
    <col min="2" max="2" width="9.28125" style="31" customWidth="1"/>
    <col min="3" max="3" width="36.7109375" style="31" customWidth="1"/>
    <col min="4" max="4" width="8.140625" style="40" customWidth="1"/>
    <col min="5" max="5" width="6.7109375" style="31" customWidth="1"/>
    <col min="6" max="7" width="8.28125" style="33" customWidth="1"/>
    <col min="8" max="8" width="11.421875" style="33" customWidth="1"/>
    <col min="9" max="9" width="10.28125" style="33" customWidth="1"/>
    <col min="10" max="10" width="15.7109375" style="31" customWidth="1"/>
    <col min="11" max="16384" width="9.140625" style="31" customWidth="1"/>
  </cols>
  <sheetData>
    <row r="1" spans="1:9" s="29" customFormat="1" ht="25.5">
      <c r="A1" s="25" t="s">
        <v>3</v>
      </c>
      <c r="B1" s="26" t="s">
        <v>4</v>
      </c>
      <c r="C1" s="26" t="s">
        <v>5</v>
      </c>
      <c r="D1" s="38" t="s">
        <v>6</v>
      </c>
      <c r="E1" s="26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3" spans="1:9" ht="51">
      <c r="A3" s="30">
        <v>1</v>
      </c>
      <c r="B3" s="31" t="s">
        <v>36</v>
      </c>
      <c r="C3" s="31" t="s">
        <v>60</v>
      </c>
      <c r="D3" s="39">
        <f>1262*0.05</f>
        <v>63.1</v>
      </c>
      <c r="E3" s="31" t="s">
        <v>65</v>
      </c>
      <c r="H3" s="33">
        <f>ROUND(D3*F3,0)</f>
        <v>0</v>
      </c>
      <c r="I3" s="33">
        <f>ROUND(D3*G3,0)</f>
        <v>0</v>
      </c>
    </row>
    <row r="4" ht="12.75">
      <c r="D4" s="39"/>
    </row>
    <row r="5" spans="1:9" ht="51">
      <c r="A5" s="30">
        <v>2</v>
      </c>
      <c r="B5" s="31" t="s">
        <v>37</v>
      </c>
      <c r="C5" s="31" t="s">
        <v>61</v>
      </c>
      <c r="D5" s="39">
        <f>1262*0.25</f>
        <v>315.5</v>
      </c>
      <c r="E5" s="31" t="s">
        <v>65</v>
      </c>
      <c r="H5" s="33">
        <f>ROUND(D5*F5,0)</f>
        <v>0</v>
      </c>
      <c r="I5" s="33">
        <f>ROUND(D5*G5,0)</f>
        <v>0</v>
      </c>
    </row>
    <row r="7" spans="1:9" s="37" customFormat="1" ht="12.75">
      <c r="A7" s="25"/>
      <c r="B7" s="26"/>
      <c r="C7" s="26" t="s">
        <v>34</v>
      </c>
      <c r="D7" s="38"/>
      <c r="E7" s="26"/>
      <c r="F7" s="28"/>
      <c r="G7" s="28"/>
      <c r="H7" s="28">
        <f>ROUND(SUM(H2:H6),0)</f>
        <v>0</v>
      </c>
      <c r="I7" s="28">
        <f>ROUND(SUM(I2:I6),0)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4" r:id="rId1"/>
  <headerFooter>
    <oddHeader>&amp;L&amp;"Times New Roman CE,bold"&amp;10 Útburkolat alap és makadámburkolat készítése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5"/>
  <cols>
    <col min="1" max="1" width="4.28125" style="30" customWidth="1"/>
    <col min="2" max="2" width="9.28125" style="31" customWidth="1"/>
    <col min="3" max="3" width="36.7109375" style="31" customWidth="1"/>
    <col min="4" max="4" width="8.140625" style="40" customWidth="1"/>
    <col min="5" max="5" width="6.7109375" style="31" customWidth="1"/>
    <col min="6" max="7" width="8.28125" style="33" customWidth="1"/>
    <col min="8" max="9" width="10.28125" style="33" customWidth="1"/>
    <col min="10" max="10" width="15.7109375" style="31" customWidth="1"/>
    <col min="11" max="16384" width="9.140625" style="31" customWidth="1"/>
  </cols>
  <sheetData>
    <row r="1" spans="1:9" s="29" customFormat="1" ht="25.5">
      <c r="A1" s="25" t="s">
        <v>3</v>
      </c>
      <c r="B1" s="26" t="s">
        <v>4</v>
      </c>
      <c r="C1" s="26" t="s">
        <v>5</v>
      </c>
      <c r="D1" s="38" t="s">
        <v>6</v>
      </c>
      <c r="E1" s="26" t="s">
        <v>7</v>
      </c>
      <c r="F1" s="28" t="s">
        <v>8</v>
      </c>
      <c r="G1" s="28" t="s">
        <v>9</v>
      </c>
      <c r="H1" s="28" t="s">
        <v>10</v>
      </c>
      <c r="I1" s="28" t="s">
        <v>11</v>
      </c>
    </row>
    <row r="2" spans="1:9" ht="255">
      <c r="A2" s="30">
        <v>1</v>
      </c>
      <c r="B2" s="31" t="s">
        <v>63</v>
      </c>
      <c r="C2" s="31" t="s">
        <v>64</v>
      </c>
      <c r="D2" s="41">
        <v>1</v>
      </c>
      <c r="E2" s="31" t="s">
        <v>62</v>
      </c>
      <c r="H2" s="33">
        <f>ROUND(D2*F2,0)</f>
        <v>0</v>
      </c>
      <c r="I2" s="33">
        <f>ROUND(D2*G2,0)</f>
        <v>0</v>
      </c>
    </row>
    <row r="4" spans="1:9" s="37" customFormat="1" ht="12.75">
      <c r="A4" s="25"/>
      <c r="B4" s="26"/>
      <c r="C4" s="26" t="s">
        <v>34</v>
      </c>
      <c r="D4" s="38"/>
      <c r="E4" s="26"/>
      <c r="F4" s="28"/>
      <c r="G4" s="28"/>
      <c r="H4" s="28">
        <f>ROUND(SUM(H2:H3),0)</f>
        <v>0</v>
      </c>
      <c r="I4" s="28">
        <f>ROUND(SUM(I2:I3),0)</f>
        <v>0</v>
      </c>
    </row>
    <row r="11" ht="14.25">
      <c r="C11" s="42"/>
    </row>
    <row r="12" ht="15">
      <c r="C12" s="43"/>
    </row>
    <row r="13" ht="15">
      <c r="C13" s="43"/>
    </row>
    <row r="14" ht="15">
      <c r="C14" s="43"/>
    </row>
    <row r="15" ht="15">
      <c r="C15" s="4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7" r:id="rId1"/>
  <headerFooter>
    <oddHeader>&amp;L&amp;"Times New Roman CE,bold"&amp;10 Útpályatartozékok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Matlák Sándorné</cp:lastModifiedBy>
  <cp:lastPrinted>2016-01-14T08:48:03Z</cp:lastPrinted>
  <dcterms:created xsi:type="dcterms:W3CDTF">2016-01-14T07:49:32Z</dcterms:created>
  <dcterms:modified xsi:type="dcterms:W3CDTF">2017-04-25T17:21:59Z</dcterms:modified>
  <cp:category/>
  <cp:version/>
  <cp:contentType/>
  <cp:contentStatus/>
</cp:coreProperties>
</file>